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https://consuscm.sharepoint.com/ArbeitUK/Freigabebeschränkt/health/Kampagnen/3_Bereiche/WL/WL_Stresstest_PKV/"/>
    </mc:Choice>
  </mc:AlternateContent>
  <xr:revisionPtr revIDLastSave="0" documentId="6_{CFF92D70-BFC6-BD4B-A8DC-1005B11D6D2B}" xr6:coauthVersionLast="47" xr6:coauthVersionMax="47" xr10:uidLastSave="{00000000-0000-0000-0000-000000000000}"/>
  <bookViews>
    <workbookView xWindow="0" yWindow="500" windowWidth="18940" windowHeight="26740" activeTab="1" xr2:uid="{E69C473F-A206-496A-96F8-24C9E1558956}"/>
  </bookViews>
  <sheets>
    <sheet name="dropdown" sheetId="2" state="hidden" r:id="rId1"/>
    <sheet name="Informationen" sheetId="8" r:id="rId2"/>
    <sheet name="Komfortanteil" sheetId="4" r:id="rId3"/>
    <sheet name="Basispreis" sheetId="6" r:id="rId4"/>
  </sheets>
  <definedNames>
    <definedName name="_xlnm.Print_Area" localSheetId="1">Informationen!$A$1:$F$101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6" l="1"/>
  <c r="M33" i="6"/>
  <c r="O33" i="6"/>
  <c r="Q33" i="6"/>
  <c r="L34" i="6"/>
  <c r="M34" i="6"/>
  <c r="O34" i="6"/>
  <c r="Q34" i="6"/>
  <c r="L35" i="6"/>
  <c r="M35" i="6"/>
  <c r="O35" i="6"/>
  <c r="Q35" i="6"/>
  <c r="L36" i="6"/>
  <c r="M36" i="6"/>
  <c r="O36" i="6"/>
  <c r="Q36" i="6"/>
  <c r="L37" i="6"/>
  <c r="M37" i="6"/>
  <c r="O37" i="6"/>
  <c r="Q37" i="6"/>
  <c r="L38" i="6"/>
  <c r="M38" i="6"/>
  <c r="O38" i="6"/>
  <c r="Q38" i="6"/>
  <c r="L39" i="6"/>
  <c r="M39" i="6"/>
  <c r="O39" i="6"/>
  <c r="Q39" i="6"/>
  <c r="L40" i="6"/>
  <c r="M40" i="6"/>
  <c r="O40" i="6"/>
  <c r="Q40" i="6"/>
  <c r="L41" i="6"/>
  <c r="M41" i="6"/>
  <c r="O41" i="6"/>
  <c r="Q41" i="6"/>
  <c r="L42" i="6"/>
  <c r="M42" i="6"/>
  <c r="O42" i="6"/>
  <c r="Q42" i="6"/>
  <c r="L43" i="6"/>
  <c r="M43" i="6"/>
  <c r="O43" i="6"/>
  <c r="Q43" i="6"/>
  <c r="L32" i="6"/>
  <c r="M32" i="6"/>
  <c r="L31" i="6"/>
  <c r="M31" i="6"/>
  <c r="L30" i="6"/>
  <c r="M30" i="6"/>
  <c r="L29" i="6"/>
  <c r="M29" i="6"/>
  <c r="L28" i="6"/>
  <c r="M28" i="6"/>
  <c r="L22" i="6"/>
  <c r="M22" i="6"/>
  <c r="L23" i="6"/>
  <c r="M23" i="6"/>
  <c r="L24" i="6"/>
  <c r="M24" i="6"/>
  <c r="L25" i="6"/>
  <c r="M25" i="6"/>
  <c r="L26" i="6"/>
  <c r="M26" i="6"/>
  <c r="L27" i="6"/>
  <c r="M27" i="6"/>
  <c r="K28" i="4"/>
  <c r="D7" i="6"/>
  <c r="D6" i="6"/>
  <c r="D5" i="6"/>
  <c r="D4" i="6"/>
  <c r="L18" i="6"/>
  <c r="M18" i="6"/>
  <c r="O18" i="6" s="1"/>
  <c r="Q18" i="6" s="1"/>
  <c r="L19" i="6"/>
  <c r="M19" i="6"/>
  <c r="L20" i="6"/>
  <c r="M20" i="6"/>
  <c r="L21" i="6"/>
  <c r="M21" i="6"/>
  <c r="M17" i="6"/>
  <c r="L17" i="6"/>
  <c r="G65" i="4"/>
  <c r="K65" i="4" s="1"/>
  <c r="F65" i="4"/>
  <c r="J65" i="4" s="1"/>
  <c r="G64" i="4"/>
  <c r="K64" i="4" s="1"/>
  <c r="F64" i="4"/>
  <c r="J64" i="4" s="1"/>
  <c r="G63" i="4"/>
  <c r="K63" i="4" s="1"/>
  <c r="F63" i="4"/>
  <c r="J63" i="4" s="1"/>
  <c r="G62" i="4"/>
  <c r="K62" i="4" s="1"/>
  <c r="F62" i="4"/>
  <c r="J62" i="4" s="1"/>
  <c r="G61" i="4"/>
  <c r="K61" i="4" s="1"/>
  <c r="F61" i="4"/>
  <c r="J61" i="4" s="1"/>
  <c r="G60" i="4"/>
  <c r="K60" i="4" s="1"/>
  <c r="F60" i="4"/>
  <c r="J60" i="4" s="1"/>
  <c r="G58" i="4"/>
  <c r="K58" i="4" s="1"/>
  <c r="F58" i="4"/>
  <c r="J58" i="4" s="1"/>
  <c r="G57" i="4"/>
  <c r="K57" i="4" s="1"/>
  <c r="F57" i="4"/>
  <c r="J57" i="4" s="1"/>
  <c r="G56" i="4"/>
  <c r="K56" i="4" s="1"/>
  <c r="F56" i="4"/>
  <c r="J56" i="4" s="1"/>
  <c r="G55" i="4"/>
  <c r="K55" i="4" s="1"/>
  <c r="F55" i="4"/>
  <c r="J55" i="4" s="1"/>
  <c r="G54" i="4"/>
  <c r="K54" i="4" s="1"/>
  <c r="F54" i="4"/>
  <c r="J54" i="4" s="1"/>
  <c r="G53" i="4"/>
  <c r="K53" i="4" s="1"/>
  <c r="F53" i="4"/>
  <c r="J53" i="4" s="1"/>
  <c r="G51" i="4"/>
  <c r="K51" i="4" s="1"/>
  <c r="F51" i="4"/>
  <c r="J51" i="4" s="1"/>
  <c r="G50" i="4"/>
  <c r="K50" i="4" s="1"/>
  <c r="F50" i="4"/>
  <c r="J50" i="4" s="1"/>
  <c r="G49" i="4"/>
  <c r="K49" i="4" s="1"/>
  <c r="F49" i="4"/>
  <c r="J49" i="4" s="1"/>
  <c r="G48" i="4"/>
  <c r="K48" i="4" s="1"/>
  <c r="F48" i="4"/>
  <c r="J48" i="4" s="1"/>
  <c r="G46" i="4"/>
  <c r="K46" i="4" s="1"/>
  <c r="F46" i="4"/>
  <c r="J46" i="4" s="1"/>
  <c r="G45" i="4"/>
  <c r="K45" i="4" s="1"/>
  <c r="F45" i="4"/>
  <c r="J45" i="4" s="1"/>
  <c r="G44" i="4"/>
  <c r="K44" i="4" s="1"/>
  <c r="F44" i="4"/>
  <c r="J44" i="4" s="1"/>
  <c r="G43" i="4"/>
  <c r="K43" i="4" s="1"/>
  <c r="F43" i="4"/>
  <c r="J43" i="4" s="1"/>
  <c r="G42" i="4"/>
  <c r="K42" i="4" s="1"/>
  <c r="F42" i="4"/>
  <c r="J42" i="4" s="1"/>
  <c r="G41" i="4"/>
  <c r="K41" i="4" s="1"/>
  <c r="F41" i="4"/>
  <c r="J41" i="4" s="1"/>
  <c r="G40" i="4"/>
  <c r="K40" i="4" s="1"/>
  <c r="F40" i="4"/>
  <c r="J40" i="4" s="1"/>
  <c r="G39" i="4"/>
  <c r="K39" i="4" s="1"/>
  <c r="F39" i="4"/>
  <c r="J39" i="4" s="1"/>
  <c r="G38" i="4"/>
  <c r="K38" i="4" s="1"/>
  <c r="F38" i="4"/>
  <c r="J38" i="4" s="1"/>
  <c r="G37" i="4"/>
  <c r="K37" i="4" s="1"/>
  <c r="F37" i="4"/>
  <c r="J37" i="4" s="1"/>
  <c r="G36" i="4"/>
  <c r="K36" i="4" s="1"/>
  <c r="F36" i="4"/>
  <c r="J36" i="4" s="1"/>
  <c r="G35" i="4"/>
  <c r="K35" i="4" s="1"/>
  <c r="F35" i="4"/>
  <c r="J35" i="4" s="1"/>
  <c r="G34" i="4"/>
  <c r="K34" i="4" s="1"/>
  <c r="F34" i="4"/>
  <c r="J34" i="4" s="1"/>
  <c r="G33" i="4"/>
  <c r="K33" i="4" s="1"/>
  <c r="F33" i="4"/>
  <c r="J33" i="4" s="1"/>
  <c r="G32" i="4"/>
  <c r="K32" i="4" s="1"/>
  <c r="F32" i="4"/>
  <c r="J32" i="4" s="1"/>
  <c r="G31" i="4"/>
  <c r="K31" i="4" s="1"/>
  <c r="F31" i="4"/>
  <c r="J31" i="4" s="1"/>
  <c r="G30" i="4"/>
  <c r="K30" i="4" s="1"/>
  <c r="F30" i="4"/>
  <c r="J30" i="4" s="1"/>
  <c r="G28" i="4"/>
  <c r="F28" i="4"/>
  <c r="J28" i="4" s="1"/>
  <c r="G27" i="4"/>
  <c r="K27" i="4" s="1"/>
  <c r="F27" i="4"/>
  <c r="J27" i="4" s="1"/>
  <c r="G26" i="4"/>
  <c r="K26" i="4" s="1"/>
  <c r="F26" i="4"/>
  <c r="J26" i="4" s="1"/>
  <c r="G25" i="4"/>
  <c r="K25" i="4" s="1"/>
  <c r="F25" i="4"/>
  <c r="J25" i="4" s="1"/>
  <c r="G24" i="4"/>
  <c r="K24" i="4" s="1"/>
  <c r="F24" i="4"/>
  <c r="J24" i="4" s="1"/>
  <c r="G23" i="4"/>
  <c r="K23" i="4" s="1"/>
  <c r="F23" i="4"/>
  <c r="J23" i="4" s="1"/>
  <c r="G22" i="4"/>
  <c r="K22" i="4" s="1"/>
  <c r="F22" i="4"/>
  <c r="J22" i="4" s="1"/>
  <c r="G21" i="4"/>
  <c r="K21" i="4" s="1"/>
  <c r="F21" i="4"/>
  <c r="J21" i="4" s="1"/>
  <c r="G20" i="4"/>
  <c r="K20" i="4" s="1"/>
  <c r="F20" i="4"/>
  <c r="J20" i="4" s="1"/>
  <c r="G19" i="4"/>
  <c r="K19" i="4" s="1"/>
  <c r="F19" i="4"/>
  <c r="J19" i="4" s="1"/>
  <c r="G18" i="4"/>
  <c r="K18" i="4" s="1"/>
  <c r="F18" i="4"/>
  <c r="J18" i="4" s="1"/>
  <c r="G17" i="4"/>
  <c r="K17" i="4" s="1"/>
  <c r="F17" i="4"/>
  <c r="J17" i="4" s="1"/>
  <c r="G16" i="4"/>
  <c r="K16" i="4" s="1"/>
  <c r="F16" i="4"/>
  <c r="J16" i="4" s="1"/>
  <c r="N16" i="4" l="1"/>
  <c r="O27" i="6"/>
  <c r="Q27" i="6" s="1"/>
  <c r="O29" i="6"/>
  <c r="Q29" i="6" s="1"/>
  <c r="O22" i="6"/>
  <c r="Q22" i="6" s="1"/>
  <c r="O28" i="6"/>
  <c r="Q28" i="6" s="1"/>
  <c r="O30" i="6"/>
  <c r="Q30" i="6" s="1"/>
  <c r="O31" i="6"/>
  <c r="Q31" i="6" s="1"/>
  <c r="O32" i="6"/>
  <c r="Q32" i="6" s="1"/>
  <c r="O25" i="6"/>
  <c r="Q25" i="6" s="1"/>
  <c r="O23" i="6"/>
  <c r="Q23" i="6" s="1"/>
  <c r="O19" i="6"/>
  <c r="Q19" i="6" s="1"/>
  <c r="O26" i="6"/>
  <c r="Q26" i="6" s="1"/>
  <c r="O21" i="6"/>
  <c r="Q21" i="6" s="1"/>
  <c r="O24" i="6"/>
  <c r="Q24" i="6" s="1"/>
  <c r="O20" i="6"/>
  <c r="Q20" i="6" s="1"/>
  <c r="O17" i="6"/>
  <c r="Q17" i="6" s="1"/>
  <c r="O60" i="4"/>
  <c r="O53" i="4"/>
  <c r="N53" i="4"/>
  <c r="N48" i="4"/>
  <c r="O48" i="4"/>
  <c r="O30" i="4"/>
  <c r="N60" i="4"/>
  <c r="N30" i="4"/>
  <c r="O16" i="4"/>
  <c r="E8" i="6" l="1"/>
  <c r="D8" i="6" s="1"/>
  <c r="O66" i="4"/>
  <c r="O67" i="4" s="1"/>
  <c r="N66" i="4"/>
  <c r="N6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tc={5E0A39FA-904C-4332-B17B-DA37FF9054C0}</author>
  </authors>
  <commentList>
    <comment ref="L11" authorId="0" shapeId="0" xr:uid="{5E0A39FA-904C-4332-B17B-DA37FF9054C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Umgekehrte Symbolik: gleichwertige Ausführungen in der Regelleistung sind für die Regelleistung zwar gut, aber "schlecht" in der Argumentation für ein darauf basierendes WL-Entgelt. Merke: für GKV kostenfrei darf nicht kostenpflichtig für PKV sein</t>
      </text>
    </comment>
  </commentList>
</comments>
</file>

<file path=xl/sharedStrings.xml><?xml version="1.0" encoding="utf-8"?>
<sst xmlns="http://schemas.openxmlformats.org/spreadsheetml/2006/main" count="169" uniqueCount="153">
  <si>
    <t>Ermittlung Wahlleistungsentgelt</t>
  </si>
  <si>
    <t>Kontakt</t>
  </si>
  <si>
    <t>Informationen</t>
  </si>
  <si>
    <t>Ziel</t>
  </si>
  <si>
    <t>Die Tabelle soll einen rechnerisch möglichen Zielpreis bei Neueinstufung des Ist-Angebotes Wahlleistung Unterkunft darstellen.</t>
  </si>
  <si>
    <t>Rechtsbasis</t>
  </si>
  <si>
    <t>Gemeinsame Empfehlung zur Bemessung der Entgelte für Wahlleistung Unterkunft (§22 Absatz 1BPflV / § 17 Ansatz 1 KHEntgG).</t>
  </si>
  <si>
    <t>Ermittlung der Zuschläge</t>
  </si>
  <si>
    <t xml:space="preserve">Der mögliche Komfortzuschlag ermittelt sich aus Basispreis und den Einzelzuschlägen der definierten fünf Leistungsabschnitte mit insgesamt 30 definierten Komfortelementen (Spalten D und E, Tabellenblatt "Musterklinik") der Gemeinsamen Empfehlung. </t>
  </si>
  <si>
    <t>Basispreis</t>
  </si>
  <si>
    <t>Der Basispreis wird für die Inanspruchnahme des 2- oder 1-Bettzimmers berechnet und stellt den Vorteil der Allein- oder Zuzweitnutzung eines Zimmers dar. 
Der Basispreis ist hausindividuell und beruht auf einer, mittlerweile historischen, Berechnungsgrundlage.
Ist die Regelunterbringung 2-Bettzimmer, darf nur ein Basispreis für Wahlleistung 1-Bettzimmer erhoben werden, der in diesem Fall geringer ist als bei Regelunterbringung Mehrbettzimmer. Der Basispreis 2-Bettzimmer entfällt.</t>
  </si>
  <si>
    <t>Komfortzuschlag</t>
  </si>
  <si>
    <t>Jedes aufgeführte Komfortelement der Gemeinsamen Empfehlung (Spalten D und E) ist definiert und bepreist.
Leistungen, die keine Entsprechung in den fünf Abschnitten vorweisen, können nicht berücksichtigt werden.
Ein Komfortelement darf nur dann bepreist werden, wenn es der Regelleistung des Krankenhauses nicht zur Verfügung steht.</t>
  </si>
  <si>
    <r>
      <rPr>
        <sz val="11"/>
        <color theme="1"/>
        <rFont val="Red Hat Text"/>
        <scheme val="minor"/>
      </rPr>
      <t>Tabellenblatt</t>
    </r>
    <r>
      <rPr>
        <b/>
        <sz val="11"/>
        <color theme="1"/>
        <rFont val="Red Hat Text"/>
        <scheme val="minor"/>
      </rPr>
      <t xml:space="preserve"> Musterklinik</t>
    </r>
  </si>
  <si>
    <t>Es sind lediglich die weiss hinterlegten Felder des Tabellenblattes beschreibbar. Die relevanten Werte zur Zuschlagsermittlung errechnen sich automatisch gemäß der Angaben und Einstufungen am Ende der Tabelle.</t>
  </si>
  <si>
    <r>
      <rPr>
        <sz val="11"/>
        <color theme="1"/>
        <rFont val="Red Hat Text"/>
        <scheme val="minor"/>
      </rPr>
      <t>Tabellenblatt</t>
    </r>
    <r>
      <rPr>
        <b/>
        <i/>
        <sz val="11"/>
        <color theme="1"/>
        <rFont val="Red Hat Text"/>
        <scheme val="minor"/>
      </rPr>
      <t xml:space="preserve"> Basispreis</t>
    </r>
  </si>
  <si>
    <t>Es sind lediglich die weiss hinterlegten Felder des Tabellenblattes beschreibbar. Die relevanten Informationen zum Basispreis ermitteln sich automatisch gemäß der Angaben.</t>
  </si>
  <si>
    <t>Die Auswertung bezieht sich auf das gesamte Klinikum. Bitte tragen Sie ein:
In den Spalten C, D und E die zugehörigen Bezeichnungen
In den Spalten F bis K die jeweile Anzahl der 1-Bett-, 2-Bett-, 3-Bett-Zimmer usw. je Station.
Es wird nicht zwischen Regel- und Wahlleistung unterschieden.</t>
  </si>
  <si>
    <t>Da es sich beim Basispreis um einen oftmals historischen Wert handelt, soll diese Auswertung ggf. den weiterhin gültigen Rechtsanspruch auf diesen Wert untermauern und die Regelunterbringung "Mehrbettzimmer" rechnerisch darstellen (&gt;50%).</t>
  </si>
  <si>
    <t>Bei generellen Fragen wenden Sie sich gerne an das consus-Team Wahlleistungen. 
Wir freuen uns auf Ihr Feedback, Ihre Anmerkungen, Verbesserungsvorschläge.</t>
  </si>
  <si>
    <t>Klinik</t>
  </si>
  <si>
    <t>Station</t>
  </si>
  <si>
    <t>Legende</t>
  </si>
  <si>
    <t>Fachabteilung</t>
  </si>
  <si>
    <t>gering</t>
  </si>
  <si>
    <t>ja</t>
  </si>
  <si>
    <t>Gebäude</t>
  </si>
  <si>
    <t xml:space="preserve">mittel </t>
  </si>
  <si>
    <t>nein</t>
  </si>
  <si>
    <t>WL-Kategorie</t>
  </si>
  <si>
    <t>gut</t>
  </si>
  <si>
    <t>max. Entgelt</t>
  </si>
  <si>
    <t>Bemerkungen</t>
  </si>
  <si>
    <t>Entgelt</t>
  </si>
  <si>
    <t>Qualität</t>
  </si>
  <si>
    <t>1-Bett</t>
  </si>
  <si>
    <t>2-Bett</t>
  </si>
  <si>
    <t>Abschnitt</t>
  </si>
  <si>
    <t>Komfortelement</t>
  </si>
  <si>
    <t>Definition</t>
  </si>
  <si>
    <t>I. Sanitärzone</t>
  </si>
  <si>
    <t>Separates WC</t>
  </si>
  <si>
    <t>eigenes WC</t>
  </si>
  <si>
    <t>Separate Dusche</t>
  </si>
  <si>
    <t>eigene Dusche</t>
  </si>
  <si>
    <t>besondere Größe d. Sanitärzone</t>
  </si>
  <si>
    <t>mind. 4m²</t>
  </si>
  <si>
    <t>Sonstige Sanitärausstattung</t>
  </si>
  <si>
    <t>Spiegel</t>
  </si>
  <si>
    <t>besondere Beleuchtung</t>
  </si>
  <si>
    <t>Waschtisch</t>
  </si>
  <si>
    <t>Stauräume</t>
  </si>
  <si>
    <t>Ablagefläche</t>
  </si>
  <si>
    <t>Sitzgelegenheit</t>
  </si>
  <si>
    <t>Zusatzartikel Sanitär</t>
  </si>
  <si>
    <t>Bademäntel</t>
  </si>
  <si>
    <t>Frotteeware</t>
  </si>
  <si>
    <t>Fön</t>
  </si>
  <si>
    <t>Dusch- und Waschset</t>
  </si>
  <si>
    <t>II. Sonstige Ausstattung</t>
  </si>
  <si>
    <t>Komfortbetten</t>
  </si>
  <si>
    <t>elektrisch verstellbare Krankenbetten</t>
  </si>
  <si>
    <t>Rollos</t>
  </si>
  <si>
    <t>Vom Krankenbett aus steuerbare Verdunklung</t>
  </si>
  <si>
    <t>Besucherecke</t>
  </si>
  <si>
    <t>Schreibtisch</t>
  </si>
  <si>
    <t>Separater, nicht als Beistelltisch genutzter Schreibtisch</t>
  </si>
  <si>
    <t>Schränke</t>
  </si>
  <si>
    <t>Safe</t>
  </si>
  <si>
    <t>Kühlschrank</t>
  </si>
  <si>
    <t>Dekoration</t>
  </si>
  <si>
    <t>Bodenbeläge</t>
  </si>
  <si>
    <t>Tapeten</t>
  </si>
  <si>
    <t>Bilder</t>
  </si>
  <si>
    <t>Blumenschmuck</t>
  </si>
  <si>
    <t>gefällige Beleuchtung</t>
  </si>
  <si>
    <t>Farbfernseher</t>
  </si>
  <si>
    <t>TV mit Kopfhörer je Patient kostenfrei</t>
  </si>
  <si>
    <t>Videogerät</t>
  </si>
  <si>
    <t>Telefon</t>
  </si>
  <si>
    <t>Telefax- und Internetanschluss</t>
  </si>
  <si>
    <t>Audioanlage</t>
  </si>
  <si>
    <t>III. Größe und Lage</t>
  </si>
  <si>
    <t>Besondere Zimmergröße</t>
  </si>
  <si>
    <t>mind. + 40% gegenüber RL</t>
  </si>
  <si>
    <t>Balkon/Terrasse</t>
  </si>
  <si>
    <t>Bevorzugte Lage</t>
  </si>
  <si>
    <t>Organisatorische Einheit</t>
  </si>
  <si>
    <t>Besondere Ausstattung bereits im Flurbereich, Lounge etc.</t>
  </si>
  <si>
    <t>IV. Verpflegung</t>
  </si>
  <si>
    <t>Wahlverpflegung</t>
  </si>
  <si>
    <t>Umfang</t>
  </si>
  <si>
    <t>Vielfältigkeit</t>
  </si>
  <si>
    <t>Wahlmöglichkeiten</t>
  </si>
  <si>
    <t>Kombinationsmöglichkeiten</t>
  </si>
  <si>
    <t>Zusatzverpflegung</t>
  </si>
  <si>
    <t>V. Service</t>
  </si>
  <si>
    <t>Häufiger Bettwäschewechsel</t>
  </si>
  <si>
    <t>Persönlicher Service</t>
  </si>
  <si>
    <t>Abholung, Wäsche, Rückgabe</t>
  </si>
  <si>
    <t>SUMME</t>
  </si>
  <si>
    <t>SUMME inkl. Basispreis</t>
  </si>
  <si>
    <t>Anzahl 1-Bett</t>
  </si>
  <si>
    <t>Anzahl 2-Bett</t>
  </si>
  <si>
    <t>Anzahl 3-Bett</t>
  </si>
  <si>
    <t>Anzahl 4-Bett</t>
  </si>
  <si>
    <t>Regelunterkunft</t>
  </si>
  <si>
    <t>Gesamt</t>
  </si>
  <si>
    <t>1- und 2-Bett</t>
  </si>
  <si>
    <t>Zimmeranzahl</t>
  </si>
  <si>
    <t>3-Bett</t>
  </si>
  <si>
    <t>4-Bett</t>
  </si>
  <si>
    <t>5-Bett</t>
  </si>
  <si>
    <t>6-Bett</t>
  </si>
  <si>
    <t xml:space="preserve">Station </t>
  </si>
  <si>
    <t>max. Vergütung nach GE (rechn.)</t>
  </si>
  <si>
    <r>
      <rPr>
        <b/>
        <sz val="11"/>
        <color theme="1"/>
        <rFont val="Red Hat Text"/>
        <scheme val="minor"/>
      </rPr>
      <t>Bitte geben Sie in D8 Ihren hausindividuellen, historischen Basispreis an (sofern vorhanden).</t>
    </r>
    <r>
      <rPr>
        <sz val="11"/>
        <color theme="1"/>
        <rFont val="Red Hat Text"/>
        <scheme val="minor"/>
      </rPr>
      <t xml:space="preserve">
In den weiteren Zellen des Zellenblocks tragen Sie bitte die entsprechenden Angaben Ihres Klinikums ein.
</t>
    </r>
    <r>
      <rPr>
        <b/>
        <sz val="11"/>
        <color theme="1"/>
        <rFont val="Red Hat Text"/>
        <scheme val="minor"/>
      </rPr>
      <t xml:space="preserve">In den Spalten H und I bewerten Sie die vorhandenen Komfortelemente Ihres Wahlleistungsbereiches qualitativ. 
</t>
    </r>
    <r>
      <rPr>
        <b/>
        <i/>
        <sz val="11"/>
        <color theme="1"/>
        <rFont val="Red Hat Text"/>
        <scheme val="minor"/>
      </rPr>
      <t>Auswahlmenü gering=nicht vorhanden, mittel=mittleres Qualitätsniveau, gut=hochwertige Qualität</t>
    </r>
    <r>
      <rPr>
        <sz val="11"/>
        <color theme="1"/>
        <rFont val="Red Hat Text"/>
        <scheme val="minor"/>
      </rPr>
      <t xml:space="preserve">
Erläuternde Angaben zur Qualität z. B. Hersteller, Marken können in Spalte M gemacht werden.
</t>
    </r>
    <r>
      <rPr>
        <b/>
        <sz val="11"/>
        <color theme="1"/>
        <rFont val="Red Hat Text"/>
        <scheme val="minor"/>
      </rPr>
      <t xml:space="preserve">In Spalte L stellen Sie den Unterschied zur Regelleistung her, </t>
    </r>
    <r>
      <rPr>
        <b/>
        <i/>
        <sz val="11"/>
        <color theme="1"/>
        <rFont val="Red Hat Text"/>
        <scheme val="minor"/>
      </rPr>
      <t>Auswahlmenü vorhanden/nicht vorhanden</t>
    </r>
    <r>
      <rPr>
        <b/>
        <sz val="11"/>
        <color theme="1"/>
        <rFont val="Red Hat Text"/>
        <scheme val="minor"/>
      </rPr>
      <t xml:space="preserve">. Die Angaben aus Spalten H und I werden diesen gegenübergestellt. </t>
    </r>
  </si>
  <si>
    <t>Musterklinik</t>
  </si>
  <si>
    <t>Musterstation</t>
  </si>
  <si>
    <t>Muster-Fachabteilung</t>
  </si>
  <si>
    <t>Muster-Gebäude</t>
  </si>
  <si>
    <t>Aufnahme auf dem Zimmer</t>
  </si>
  <si>
    <t>Tägl. Hand- und Badetuchwechsel</t>
  </si>
  <si>
    <t>Tageszeitung, TV Programm</t>
  </si>
  <si>
    <t>Reinigung persönliche Wäsche</t>
  </si>
  <si>
    <t>WLS/ eingestreute Zimmer</t>
  </si>
  <si>
    <r>
      <t xml:space="preserve">Einschätzung der Entgeltstruktur bei einer möglichen Neubepreisung nach </t>
    </r>
    <r>
      <rPr>
        <b/>
        <sz val="11"/>
        <color theme="0"/>
        <rFont val="Red Hat Text"/>
        <scheme val="minor"/>
      </rPr>
      <t>Gemeinsamer Empfehlung</t>
    </r>
    <r>
      <rPr>
        <sz val="11"/>
        <color theme="0"/>
        <rFont val="Red Hat Text"/>
        <scheme val="minor"/>
      </rPr>
      <t xml:space="preserve"> (GE des PKV Verbands, Stand 2025)</t>
    </r>
  </si>
  <si>
    <t>digitaler Safe im Zimmer, je PatientIn</t>
  </si>
  <si>
    <t>je PatientIn abschließbare Stauräume mit Kleiderbügeln und Kofferunterbringung</t>
  </si>
  <si>
    <t>2 stühle, ein Tisch je PatientIn</t>
  </si>
  <si>
    <t>Kühlschrank/Minibar je PatientIn</t>
  </si>
  <si>
    <t>kostenfreies Pay TV Angebot</t>
  </si>
  <si>
    <t>kostenfreie Telefonie, Festnetz und Mobilfunk</t>
  </si>
  <si>
    <t>kostenfreies WLAN</t>
  </si>
  <si>
    <t>Radio, Audioangebot</t>
  </si>
  <si>
    <t>eigener Balkon/Terrasse mit Sitzgelegenheiten</t>
  </si>
  <si>
    <t>Deutliche Abhebung zur Regelleistung (Geräusch, Lichtverhältnisse, Ausblick)</t>
  </si>
  <si>
    <t>tägliche, aktive Abfrage</t>
  </si>
  <si>
    <t>2-tägiger Bettwäschewechsel, aktive Nachfrage</t>
  </si>
  <si>
    <t>Aufnahmeformalitäten auf der Station/Zimmer</t>
  </si>
  <si>
    <t>Tageszeitungen, epaper bevorzugt</t>
  </si>
  <si>
    <t>tägliche Abfrage persönlicher Wünsche</t>
  </si>
  <si>
    <t xml:space="preserve">Robin Mahlo, Wahlleistungen </t>
  </si>
  <si>
    <t>robin.mahlo@consus.health</t>
  </si>
  <si>
    <t>+49 160 2402988</t>
  </si>
  <si>
    <r>
      <t xml:space="preserve">Ermittlung des </t>
    </r>
    <r>
      <rPr>
        <b/>
        <sz val="18"/>
        <color theme="0"/>
        <rFont val="Red Hat Text"/>
        <scheme val="minor"/>
      </rPr>
      <t>Unterbringungsstandards</t>
    </r>
    <r>
      <rPr>
        <sz val="18"/>
        <color theme="0"/>
        <rFont val="Red Hat Text"/>
        <scheme val="minor"/>
      </rPr>
      <t xml:space="preserve"> zur Preisgarantie Basispreis</t>
    </r>
  </si>
  <si>
    <t>Regel-ausstattung</t>
  </si>
  <si>
    <t>Zustand/Qualität</t>
  </si>
  <si>
    <t>Entget</t>
  </si>
  <si>
    <t>Zusatzverpflegung mit Snacks, Getränken, Kuchen etc.</t>
  </si>
  <si>
    <t>Anteil 
1-Bett/2-Bett</t>
  </si>
  <si>
    <t>Komfortmerkmal</t>
  </si>
  <si>
    <t>nach Gemeinsamer Empfehlung, Stand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</si>
</sst>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407]_-;\-* #,##0.00\ [$€-407]_-;_-* &quot;-&quot;??\ [$€-407]_-;_-@_-"/>
    <numFmt numFmtId="165" formatCode="&quot;mittel&quot;"/>
    <numFmt numFmtId="166" formatCode="&quot;gut&quot;"/>
    <numFmt numFmtId="167" formatCode="&quot;gering&quot;"/>
    <numFmt numFmtId="168" formatCode="#,##0_ ;\-#,##0\ "/>
    <numFmt numFmtId="169" formatCode="&quot;ja&quot;"/>
    <numFmt numFmtId="170" formatCode="&quot;nein&quot;"/>
  </numFmts>
  <fonts count="23" x14ac:knownFonts="1">
    <font>
      <sz val="11"/>
      <color theme="1"/>
      <name val="Red Hat Text"/>
      <family val="2"/>
      <scheme val="minor"/>
    </font>
    <font>
      <sz val="11"/>
      <color theme="1"/>
      <name val="Red Hat Text"/>
      <family val="2"/>
      <scheme val="minor"/>
    </font>
    <font>
      <b/>
      <sz val="11"/>
      <color theme="0"/>
      <name val="Red Hat Text"/>
      <scheme val="minor"/>
    </font>
    <font>
      <sz val="11"/>
      <name val="Red Hat Text"/>
      <scheme val="minor"/>
    </font>
    <font>
      <b/>
      <sz val="11"/>
      <name val="Red Hat Text"/>
      <scheme val="minor"/>
    </font>
    <font>
      <sz val="10.5"/>
      <color theme="1"/>
      <name val="Red Hat Text"/>
      <family val="2"/>
      <scheme val="minor"/>
    </font>
    <font>
      <sz val="36"/>
      <color theme="1"/>
      <name val="Red Hat Display Medium"/>
    </font>
    <font>
      <sz val="12"/>
      <color rgb="FF000000"/>
      <name val="Red Hat Text Medium"/>
    </font>
    <font>
      <u/>
      <sz val="10.5"/>
      <color theme="10"/>
      <name val="Red Hat Text"/>
      <family val="2"/>
      <scheme val="minor"/>
    </font>
    <font>
      <b/>
      <sz val="11"/>
      <name val="Red Hat Text (Textkörper)"/>
    </font>
    <font>
      <sz val="11"/>
      <color theme="1"/>
      <name val="Red Hat Text"/>
      <scheme val="minor"/>
    </font>
    <font>
      <b/>
      <sz val="11"/>
      <color theme="1"/>
      <name val="Red Hat Text"/>
      <scheme val="minor"/>
    </font>
    <font>
      <b/>
      <i/>
      <sz val="11"/>
      <color theme="1"/>
      <name val="Red Hat Text"/>
      <scheme val="minor"/>
    </font>
    <font>
      <i/>
      <sz val="11"/>
      <color theme="1"/>
      <name val="Red Hat Text"/>
      <scheme val="minor"/>
    </font>
    <font>
      <sz val="10.5"/>
      <color theme="1"/>
      <name val="Red Hat Text"/>
      <scheme val="minor"/>
    </font>
    <font>
      <sz val="26"/>
      <color theme="1"/>
      <name val="Red Hat Text"/>
      <family val="2"/>
      <scheme val="minor"/>
    </font>
    <font>
      <i/>
      <sz val="11"/>
      <name val="Red Hat Text"/>
      <scheme val="minor"/>
    </font>
    <font>
      <sz val="11"/>
      <color theme="0"/>
      <name val="Red Hat Text"/>
      <scheme val="minor"/>
    </font>
    <font>
      <u/>
      <sz val="11"/>
      <color theme="10"/>
      <name val="Red Hat Text"/>
      <family val="2"/>
      <scheme val="minor"/>
    </font>
    <font>
      <b/>
      <sz val="11"/>
      <color theme="4"/>
      <name val="Red Hat Text"/>
      <scheme val="minor"/>
    </font>
    <font>
      <sz val="18"/>
      <color theme="0"/>
      <name val="Red Hat Text"/>
      <scheme val="minor"/>
    </font>
    <font>
      <b/>
      <sz val="18"/>
      <color theme="0"/>
      <name val="Red Hat Text"/>
      <scheme val="minor"/>
    </font>
    <font>
      <b/>
      <sz val="14"/>
      <color theme="0"/>
      <name val="Red Hat Text"/>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4"/>
        <bgColor indexed="64"/>
      </patternFill>
    </fill>
  </fills>
  <borders count="7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thin">
        <color theme="0" tint="-0.249977111117893"/>
      </left>
      <right style="thin">
        <color theme="0" tint="-0.249977111117893"/>
      </right>
      <top/>
      <bottom/>
      <diagonal/>
    </border>
    <border>
      <left/>
      <right/>
      <top/>
      <bottom style="thin">
        <color theme="0"/>
      </bottom>
      <diagonal/>
    </border>
    <border>
      <left style="thin">
        <color theme="0" tint="-0.249977111117893"/>
      </left>
      <right style="thin">
        <color theme="0" tint="-0.34998626667073579"/>
      </right>
      <top/>
      <bottom/>
      <diagonal/>
    </border>
    <border>
      <left style="thin">
        <color theme="0"/>
      </left>
      <right style="thin">
        <color theme="0"/>
      </right>
      <top/>
      <bottom/>
      <diagonal/>
    </border>
    <border>
      <left style="thin">
        <color theme="0"/>
      </left>
      <right style="thin">
        <color theme="0" tint="-0.249977111117893"/>
      </right>
      <top/>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thin">
        <color theme="0" tint="-0.249977111117893"/>
      </right>
      <top style="medium">
        <color theme="0" tint="-0.14999847407452621"/>
      </top>
      <bottom/>
      <diagonal/>
    </border>
    <border>
      <left/>
      <right style="thin">
        <color theme="0"/>
      </right>
      <top style="medium">
        <color theme="0" tint="-0.14999847407452621"/>
      </top>
      <bottom/>
      <diagonal/>
    </border>
    <border>
      <left style="thin">
        <color theme="0"/>
      </left>
      <right style="thin">
        <color theme="0"/>
      </right>
      <top style="medium">
        <color theme="0" tint="-0.14999847407452621"/>
      </top>
      <bottom/>
      <diagonal/>
    </border>
    <border>
      <left style="medium">
        <color theme="0" tint="-0.14999847407452621"/>
      </left>
      <right style="thin">
        <color theme="0" tint="-0.34998626667073579"/>
      </right>
      <top style="medium">
        <color theme="0" tint="-0.14999847407452621"/>
      </top>
      <bottom style="thin">
        <color theme="0"/>
      </bottom>
      <diagonal/>
    </border>
    <border>
      <left/>
      <right style="thin">
        <color theme="0"/>
      </right>
      <top style="medium">
        <color theme="0" tint="-0.14999847407452621"/>
      </top>
      <bottom style="thin">
        <color theme="0"/>
      </bottom>
      <diagonal/>
    </border>
    <border>
      <left style="thin">
        <color theme="0"/>
      </left>
      <right style="thin">
        <color theme="0"/>
      </right>
      <top style="medium">
        <color theme="0" tint="-0.14999847407452621"/>
      </top>
      <bottom style="thin">
        <color theme="0"/>
      </bottom>
      <diagonal/>
    </border>
    <border>
      <left style="thin">
        <color theme="0"/>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style="thin">
        <color theme="0" tint="-0.34998626667073579"/>
      </right>
      <top style="thin">
        <color theme="0"/>
      </top>
      <bottom style="thin">
        <color theme="0"/>
      </bottom>
      <diagonal/>
    </border>
    <border>
      <left style="medium">
        <color theme="0" tint="-0.14999847407452621"/>
      </left>
      <right style="thin">
        <color theme="0" tint="-0.34998626667073579"/>
      </right>
      <top style="thin">
        <color theme="0"/>
      </top>
      <bottom style="medium">
        <color theme="0" tint="-0.14999847407452621"/>
      </bottom>
      <diagonal/>
    </border>
    <border>
      <left/>
      <right style="thin">
        <color theme="0"/>
      </right>
      <top style="thin">
        <color theme="0"/>
      </top>
      <bottom style="medium">
        <color theme="0" tint="-0.14999847407452621"/>
      </bottom>
      <diagonal/>
    </border>
    <border>
      <left style="thin">
        <color theme="0"/>
      </left>
      <right style="thin">
        <color theme="0"/>
      </right>
      <top style="thin">
        <color theme="0"/>
      </top>
      <bottom style="medium">
        <color theme="0" tint="-0.14999847407452621"/>
      </bottom>
      <diagonal/>
    </border>
    <border>
      <left style="thin">
        <color theme="0"/>
      </left>
      <right style="thin">
        <color theme="0"/>
      </right>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style="thin">
        <color theme="0"/>
      </right>
      <top style="medium">
        <color theme="0" tint="-0.14999847407452621"/>
      </top>
      <bottom style="thin">
        <color theme="0"/>
      </bottom>
      <diagonal/>
    </border>
    <border>
      <left style="medium">
        <color theme="0" tint="-0.14999847407452621"/>
      </left>
      <right style="thin">
        <color theme="0"/>
      </right>
      <top style="thin">
        <color theme="0"/>
      </top>
      <bottom style="thin">
        <color theme="0"/>
      </bottom>
      <diagonal/>
    </border>
    <border>
      <left style="medium">
        <color theme="0" tint="-0.14999847407452621"/>
      </left>
      <right style="thin">
        <color theme="0"/>
      </right>
      <top style="thin">
        <color theme="0"/>
      </top>
      <bottom style="medium">
        <color theme="0" tint="-0.14999847407452621"/>
      </bottom>
      <diagonal/>
    </border>
    <border>
      <left style="thin">
        <color theme="0"/>
      </left>
      <right/>
      <top/>
      <bottom style="medium">
        <color theme="0" tint="-0.14999847407452621"/>
      </bottom>
      <diagonal/>
    </border>
    <border>
      <left style="thin">
        <color theme="0"/>
      </left>
      <right style="medium">
        <color theme="0" tint="-0.14999847407452621"/>
      </right>
      <top style="medium">
        <color theme="0" tint="-0.14999847407452621"/>
      </top>
      <bottom style="thin">
        <color theme="0"/>
      </bottom>
      <diagonal/>
    </border>
    <border>
      <left style="thin">
        <color theme="0"/>
      </left>
      <right style="medium">
        <color theme="0" tint="-0.14999847407452621"/>
      </right>
      <top style="thin">
        <color theme="0"/>
      </top>
      <bottom style="thin">
        <color theme="0"/>
      </bottom>
      <diagonal/>
    </border>
    <border>
      <left style="medium">
        <color theme="0" tint="-0.14999847407452621"/>
      </left>
      <right style="thin">
        <color theme="0"/>
      </right>
      <top style="thin">
        <color theme="0"/>
      </top>
      <bottom/>
      <diagonal/>
    </border>
    <border>
      <left style="thin">
        <color theme="0"/>
      </left>
      <right style="medium">
        <color theme="0" tint="-0.14999847407452621"/>
      </right>
      <top style="thin">
        <color theme="0"/>
      </top>
      <bottom/>
      <diagonal/>
    </border>
    <border>
      <left style="medium">
        <color theme="0" tint="-0.14999847407452621"/>
      </left>
      <right style="medium">
        <color theme="0" tint="-0.14999847407452621"/>
      </right>
      <top style="medium">
        <color theme="0" tint="-0.14999847407452621"/>
      </top>
      <bottom/>
      <diagonal/>
    </border>
    <border>
      <left style="medium">
        <color theme="0" tint="-0.14999847407452621"/>
      </left>
      <right style="medium">
        <color theme="0" tint="-0.14999847407452621"/>
      </right>
      <top/>
      <bottom/>
      <diagonal/>
    </border>
    <border>
      <left style="medium">
        <color theme="0" tint="-0.14999847407452621"/>
      </left>
      <right style="medium">
        <color theme="0" tint="-0.14999847407452621"/>
      </right>
      <top/>
      <bottom style="thin">
        <color theme="0"/>
      </bottom>
      <diagonal/>
    </border>
    <border>
      <left style="medium">
        <color theme="0" tint="-0.14999847407452621"/>
      </left>
      <right style="medium">
        <color theme="0" tint="-0.14999847407452621"/>
      </right>
      <top style="thin">
        <color theme="0"/>
      </top>
      <bottom/>
      <diagonal/>
    </border>
    <border>
      <left style="thin">
        <color theme="0"/>
      </left>
      <right style="medium">
        <color theme="0" tint="-0.14999847407452621"/>
      </right>
      <top style="thin">
        <color theme="0"/>
      </top>
      <bottom style="medium">
        <color theme="0" tint="-0.14999847407452621"/>
      </bottom>
      <diagonal/>
    </border>
    <border>
      <left style="thin">
        <color theme="0"/>
      </left>
      <right style="thin">
        <color theme="0" tint="-0.249977111117893"/>
      </right>
      <top style="medium">
        <color theme="0" tint="-0.14999847407452621"/>
      </top>
      <bottom/>
      <diagonal/>
    </border>
    <border>
      <left style="thin">
        <color theme="0" tint="-0.249977111117893"/>
      </left>
      <right style="thin">
        <color theme="0" tint="-0.249977111117893"/>
      </right>
      <top style="medium">
        <color theme="0" tint="-0.14999847407452621"/>
      </top>
      <bottom/>
      <diagonal/>
    </border>
    <border>
      <left style="medium">
        <color theme="0" tint="-0.14999847407452621"/>
      </left>
      <right/>
      <top style="thin">
        <color theme="0" tint="-0.34998626667073579"/>
      </top>
      <bottom style="medium">
        <color theme="0" tint="-0.14999847407452621"/>
      </bottom>
      <diagonal/>
    </border>
    <border>
      <left/>
      <right/>
      <top style="thin">
        <color theme="0" tint="-0.34998626667073579"/>
      </top>
      <bottom style="medium">
        <color theme="0" tint="-0.14999847407452621"/>
      </bottom>
      <diagonal/>
    </border>
    <border>
      <left/>
      <right style="thin">
        <color theme="0" tint="-0.249977111117893"/>
      </right>
      <top style="thin">
        <color theme="0" tint="-0.34998626667073579"/>
      </top>
      <bottom style="medium">
        <color theme="0" tint="-0.14999847407452621"/>
      </bottom>
      <diagonal/>
    </border>
    <border>
      <left style="thin">
        <color theme="0" tint="-0.249977111117893"/>
      </left>
      <right style="thin">
        <color theme="0" tint="-0.249977111117893"/>
      </right>
      <top style="thin">
        <color theme="0" tint="-0.34998626667073579"/>
      </top>
      <bottom style="medium">
        <color theme="0" tint="-0.14999847407452621"/>
      </bottom>
      <diagonal/>
    </border>
    <border>
      <left style="thin">
        <color theme="0" tint="-0.249977111117893"/>
      </left>
      <right style="medium">
        <color theme="0" tint="-0.14999847407452621"/>
      </right>
      <top style="thin">
        <color theme="0" tint="-0.34998626667073579"/>
      </top>
      <bottom style="medium">
        <color theme="0" tint="-0.14999847407452621"/>
      </bottom>
      <diagonal/>
    </border>
    <border>
      <left style="medium">
        <color theme="0" tint="-0.14999847407452621"/>
      </left>
      <right style="thin">
        <color theme="0" tint="-0.34998626667073579"/>
      </right>
      <top style="thin">
        <color theme="0" tint="-0.34998626667073579"/>
      </top>
      <bottom style="thin">
        <color theme="0" tint="-0.34998626667073579"/>
      </bottom>
      <diagonal/>
    </border>
    <border>
      <left style="medium">
        <color theme="0" tint="-0.14999847407452621"/>
      </left>
      <right style="thin">
        <color theme="0" tint="-0.34998626667073579"/>
      </right>
      <top style="thin">
        <color theme="0" tint="-0.34998626667073579"/>
      </top>
      <bottom style="medium">
        <color theme="0" tint="-0.14999847407452621"/>
      </bottom>
      <diagonal/>
    </border>
    <border>
      <left style="medium">
        <color theme="0" tint="-0.14999847407452621"/>
      </left>
      <right style="thin">
        <color theme="0" tint="-0.34998626667073579"/>
      </right>
      <top/>
      <bottom/>
      <diagonal/>
    </border>
    <border>
      <left/>
      <right style="medium">
        <color theme="0" tint="-0.14999847407452621"/>
      </right>
      <top/>
      <bottom/>
      <diagonal/>
    </border>
    <border>
      <left/>
      <right/>
      <top/>
      <bottom style="thin">
        <color theme="5"/>
      </bottom>
      <diagonal/>
    </border>
    <border>
      <left/>
      <right/>
      <top style="thin">
        <color theme="5"/>
      </top>
      <bottom/>
      <diagonal/>
    </border>
    <border>
      <left style="thin">
        <color theme="0"/>
      </left>
      <right/>
      <top style="medium">
        <color theme="0" tint="-0.14999847407452621"/>
      </top>
      <bottom style="thin">
        <color theme="0"/>
      </bottom>
      <diagonal/>
    </border>
    <border>
      <left/>
      <right/>
      <top style="medium">
        <color theme="0" tint="-0.14999847407452621"/>
      </top>
      <bottom style="thin">
        <color theme="0"/>
      </bottom>
      <diagonal/>
    </border>
    <border>
      <left style="thin">
        <color theme="4"/>
      </left>
      <right style="thin">
        <color theme="4"/>
      </right>
      <top style="thin">
        <color theme="4"/>
      </top>
      <bottom style="thin">
        <color theme="4"/>
      </bottom>
      <diagonal/>
    </border>
    <border>
      <left style="medium">
        <color theme="0" tint="-0.14999847407452621"/>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medium">
        <color theme="0" tint="-0.14999847407452621"/>
      </right>
      <top/>
      <bottom style="thin">
        <color theme="0" tint="-0.34998626667073579"/>
      </bottom>
      <diagonal/>
    </border>
    <border>
      <left style="thin">
        <color theme="0" tint="-0.34998626667073579"/>
      </left>
      <right style="thin">
        <color theme="0" tint="-0.34998626667073579"/>
      </right>
      <top/>
      <bottom/>
      <diagonal/>
    </border>
    <border>
      <left style="thin">
        <color theme="0"/>
      </left>
      <right/>
      <top style="thin">
        <color theme="0"/>
      </top>
      <bottom style="thin">
        <color theme="0"/>
      </bottom>
      <diagonal/>
    </border>
    <border>
      <left/>
      <right style="thin">
        <color theme="4"/>
      </right>
      <top style="thin">
        <color theme="4"/>
      </top>
      <bottom style="thin">
        <color theme="4"/>
      </bottom>
      <diagonal/>
    </border>
    <border>
      <left/>
      <right style="medium">
        <color theme="0" tint="-0.14999847407452621"/>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Border="0" applyAlignment="0" applyProtection="0"/>
    <xf numFmtId="0" fontId="7" fillId="0" borderId="0" applyNumberFormat="0" applyFill="0" applyBorder="0" applyProtection="0">
      <alignment vertical="center"/>
    </xf>
    <xf numFmtId="0" fontId="8" fillId="0" borderId="0" applyNumberFormat="0" applyFill="0" applyBorder="0" applyAlignment="0" applyProtection="0"/>
    <xf numFmtId="0" fontId="18" fillId="0" borderId="0" applyNumberFormat="0" applyFill="0" applyBorder="0" applyAlignment="0" applyProtection="0"/>
  </cellStyleXfs>
  <cellXfs count="179">
    <xf numFmtId="0" fontId="0" fillId="0" borderId="0" xfId="0"/>
    <xf numFmtId="165" fontId="0" fillId="0" borderId="0" xfId="0" applyNumberFormat="1"/>
    <xf numFmtId="166" fontId="0" fillId="0" borderId="0" xfId="0" applyNumberFormat="1"/>
    <xf numFmtId="167" fontId="0" fillId="0" borderId="0" xfId="0" applyNumberFormat="1"/>
    <xf numFmtId="0" fontId="2" fillId="0" borderId="0" xfId="0" applyFont="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left" indent="1"/>
    </xf>
    <xf numFmtId="0" fontId="4" fillId="0" borderId="0" xfId="0" applyFont="1" applyAlignment="1">
      <alignment horizontal="left" indent="1"/>
    </xf>
    <xf numFmtId="0" fontId="4" fillId="0" borderId="0" xfId="0" applyFont="1" applyAlignment="1">
      <alignment horizontal="center" vertical="center" wrapText="1"/>
    </xf>
    <xf numFmtId="0" fontId="4" fillId="0" borderId="0" xfId="0" applyFont="1" applyAlignment="1">
      <alignment vertical="center"/>
    </xf>
    <xf numFmtId="44" fontId="4" fillId="0" borderId="0" xfId="1" applyFont="1" applyFill="1" applyBorder="1" applyAlignment="1"/>
    <xf numFmtId="44" fontId="3" fillId="0" borderId="0" xfId="0" applyNumberFormat="1" applyFont="1" applyAlignment="1">
      <alignment horizontal="center" vertical="center"/>
    </xf>
    <xf numFmtId="0" fontId="3" fillId="0" borderId="8" xfId="0" applyFont="1" applyBorder="1"/>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43" xfId="0" applyFont="1" applyBorder="1"/>
    <xf numFmtId="169" fontId="0" fillId="0" borderId="0" xfId="0" applyNumberFormat="1" applyAlignment="1">
      <alignment horizontal="right"/>
    </xf>
    <xf numFmtId="170" fontId="0" fillId="0" borderId="0" xfId="0" applyNumberFormat="1" applyAlignment="1">
      <alignment horizontal="right"/>
    </xf>
    <xf numFmtId="0" fontId="5" fillId="4" borderId="0" xfId="3" applyFill="1" applyAlignment="1" applyProtection="1">
      <alignment vertical="center"/>
      <protection locked="0"/>
    </xf>
    <xf numFmtId="0" fontId="5" fillId="0" borderId="0" xfId="3" applyAlignment="1" applyProtection="1">
      <alignment vertical="center"/>
      <protection locked="0"/>
    </xf>
    <xf numFmtId="0" fontId="7" fillId="4" borderId="0" xfId="4" applyFill="1" applyProtection="1">
      <alignment vertical="center"/>
      <protection locked="0"/>
    </xf>
    <xf numFmtId="49" fontId="11" fillId="2" borderId="0" xfId="3" applyNumberFormat="1" applyFont="1" applyFill="1" applyBorder="1" applyAlignment="1">
      <alignment horizontal="left" vertical="center" wrapText="1"/>
    </xf>
    <xf numFmtId="0" fontId="5" fillId="5" borderId="0" xfId="3" applyFill="1" applyAlignment="1" applyProtection="1">
      <alignment vertical="center"/>
      <protection locked="0"/>
    </xf>
    <xf numFmtId="0" fontId="5" fillId="5" borderId="0" xfId="3" applyFill="1" applyAlignment="1" applyProtection="1">
      <alignment horizontal="right" vertical="center"/>
      <protection locked="0"/>
    </xf>
    <xf numFmtId="0" fontId="3" fillId="0" borderId="0" xfId="0" applyFont="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left" inden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4" xfId="0" applyFont="1" applyBorder="1" applyAlignment="1">
      <alignment horizontal="left" indent="1"/>
    </xf>
    <xf numFmtId="0" fontId="3" fillId="0" borderId="13" xfId="0" applyFont="1" applyBorder="1" applyAlignment="1">
      <alignment horizontal="center" vertical="center"/>
    </xf>
    <xf numFmtId="0" fontId="3" fillId="0" borderId="54"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6" xfId="0" applyFont="1" applyBorder="1"/>
    <xf numFmtId="0" fontId="4" fillId="0" borderId="6" xfId="0" applyFont="1" applyBorder="1" applyAlignment="1">
      <alignment horizontal="center"/>
    </xf>
    <xf numFmtId="0" fontId="4" fillId="0" borderId="55" xfId="0" applyFont="1" applyBorder="1"/>
    <xf numFmtId="0" fontId="17" fillId="0" borderId="0" xfId="0" applyFont="1" applyAlignment="1">
      <alignment vertical="center"/>
    </xf>
    <xf numFmtId="0" fontId="17" fillId="0" borderId="0" xfId="0" applyFont="1"/>
    <xf numFmtId="0" fontId="2" fillId="0" borderId="0" xfId="0" applyFont="1" applyAlignment="1">
      <alignment horizontal="left" wrapText="1" indent="1"/>
    </xf>
    <xf numFmtId="44" fontId="2" fillId="0" borderId="0" xfId="1" applyFont="1" applyFill="1" applyBorder="1" applyAlignment="1"/>
    <xf numFmtId="0" fontId="17" fillId="0" borderId="0" xfId="0" applyFont="1" applyAlignment="1">
      <alignment horizontal="center"/>
    </xf>
    <xf numFmtId="9" fontId="17" fillId="0" borderId="0" xfId="0" applyNumberFormat="1" applyFont="1"/>
    <xf numFmtId="0" fontId="17" fillId="0" borderId="0" xfId="0" applyFont="1" applyAlignment="1">
      <alignment horizontal="left" vertical="center" indent="1"/>
    </xf>
    <xf numFmtId="0" fontId="2" fillId="7" borderId="27"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7" borderId="1" xfId="0" applyFont="1" applyFill="1" applyBorder="1" applyAlignment="1">
      <alignment horizontal="left" indent="1"/>
    </xf>
    <xf numFmtId="0" fontId="2" fillId="7" borderId="15" xfId="0" applyFont="1" applyFill="1" applyBorder="1" applyAlignment="1">
      <alignment horizontal="left" indent="1"/>
    </xf>
    <xf numFmtId="0" fontId="2" fillId="7" borderId="16" xfId="0" applyFont="1" applyFill="1" applyBorder="1" applyAlignment="1">
      <alignment horizontal="left" indent="1"/>
    </xf>
    <xf numFmtId="0" fontId="2" fillId="7" borderId="17" xfId="0" applyFont="1" applyFill="1" applyBorder="1" applyAlignment="1">
      <alignment horizontal="left" indent="1"/>
    </xf>
    <xf numFmtId="0" fontId="2" fillId="7" borderId="17" xfId="0" applyFont="1" applyFill="1" applyBorder="1" applyAlignment="1">
      <alignment horizontal="center"/>
    </xf>
    <xf numFmtId="0" fontId="2" fillId="7" borderId="46" xfId="0" applyFont="1" applyFill="1" applyBorder="1"/>
    <xf numFmtId="0" fontId="2" fillId="7" borderId="23" xfId="0" applyFont="1" applyFill="1" applyBorder="1" applyAlignment="1">
      <alignment horizontal="center"/>
    </xf>
    <xf numFmtId="44" fontId="19" fillId="7" borderId="17" xfId="1" applyFont="1" applyFill="1" applyBorder="1" applyAlignment="1"/>
    <xf numFmtId="44" fontId="19" fillId="7" borderId="45" xfId="1" applyFont="1" applyFill="1" applyBorder="1" applyAlignment="1"/>
    <xf numFmtId="0" fontId="2" fillId="7" borderId="35" xfId="0" applyFont="1" applyFill="1" applyBorder="1" applyAlignment="1">
      <alignment horizontal="center" vertical="center" wrapText="1"/>
    </xf>
    <xf numFmtId="0" fontId="3" fillId="2" borderId="0" xfId="0" applyFont="1" applyFill="1" applyAlignment="1">
      <alignment horizontal="center" vertical="center"/>
    </xf>
    <xf numFmtId="49" fontId="4" fillId="0" borderId="0" xfId="0" applyNumberFormat="1" applyFont="1" applyAlignment="1">
      <alignment horizontal="left" vertical="center" indent="1"/>
    </xf>
    <xf numFmtId="1" fontId="3" fillId="0" borderId="0" xfId="0" applyNumberFormat="1" applyFont="1" applyAlignment="1">
      <alignment horizontal="center" vertical="center"/>
    </xf>
    <xf numFmtId="0" fontId="17" fillId="7" borderId="50" xfId="0" applyFont="1" applyFill="1" applyBorder="1" applyAlignment="1">
      <alignment horizontal="left" vertical="center" indent="1"/>
    </xf>
    <xf numFmtId="44" fontId="2" fillId="7" borderId="50" xfId="0" applyNumberFormat="1" applyFont="1" applyFill="1" applyBorder="1" applyAlignment="1">
      <alignment horizontal="left" vertical="center" indent="1"/>
    </xf>
    <xf numFmtId="44" fontId="2" fillId="7" borderId="51" xfId="0" applyNumberFormat="1" applyFont="1" applyFill="1" applyBorder="1" applyAlignment="1">
      <alignment horizontal="left" vertical="center" indent="1"/>
    </xf>
    <xf numFmtId="0" fontId="17" fillId="7" borderId="64" xfId="0" applyFont="1" applyFill="1" applyBorder="1" applyAlignment="1">
      <alignment horizontal="left" vertical="center" indent="1"/>
    </xf>
    <xf numFmtId="44" fontId="2" fillId="7" borderId="64" xfId="0" applyNumberFormat="1" applyFont="1" applyFill="1" applyBorder="1" applyAlignment="1">
      <alignment horizontal="left" vertical="center" indent="1"/>
    </xf>
    <xf numFmtId="44" fontId="2" fillId="7" borderId="65" xfId="0" applyNumberFormat="1" applyFont="1" applyFill="1" applyBorder="1" applyAlignment="1">
      <alignment horizontal="left" vertical="center" indent="1"/>
    </xf>
    <xf numFmtId="0" fontId="3" fillId="2" borderId="60" xfId="0" applyFont="1" applyFill="1" applyBorder="1" applyAlignment="1">
      <alignment horizontal="center" vertical="center"/>
    </xf>
    <xf numFmtId="49" fontId="4" fillId="2" borderId="60" xfId="0" applyNumberFormat="1" applyFont="1" applyFill="1" applyBorder="1" applyAlignment="1">
      <alignment horizontal="left" vertical="center" wrapText="1" indent="1"/>
    </xf>
    <xf numFmtId="49" fontId="16" fillId="2" borderId="60" xfId="0" applyNumberFormat="1" applyFont="1" applyFill="1" applyBorder="1" applyAlignment="1">
      <alignment horizontal="left" vertical="center" wrapText="1" indent="1" shrinkToFit="1"/>
    </xf>
    <xf numFmtId="44" fontId="16" fillId="2" borderId="60" xfId="0" applyNumberFormat="1" applyFont="1" applyFill="1" applyBorder="1" applyAlignment="1">
      <alignment horizontal="center" vertical="center"/>
    </xf>
    <xf numFmtId="0" fontId="3" fillId="0" borderId="60" xfId="0" applyFont="1" applyBorder="1" applyAlignment="1">
      <alignment horizontal="center" vertical="center"/>
    </xf>
    <xf numFmtId="44" fontId="4" fillId="2" borderId="60" xfId="0" applyNumberFormat="1" applyFont="1" applyFill="1" applyBorder="1" applyAlignment="1">
      <alignment horizontal="center" vertical="center"/>
    </xf>
    <xf numFmtId="0" fontId="3" fillId="0" borderId="66" xfId="0" applyFont="1" applyBorder="1" applyAlignment="1">
      <alignment horizontal="center" vertical="center"/>
    </xf>
    <xf numFmtId="49" fontId="3" fillId="2" borderId="60" xfId="0" applyNumberFormat="1" applyFont="1" applyFill="1" applyBorder="1" applyAlignment="1">
      <alignment horizontal="left" vertical="center" indent="1"/>
    </xf>
    <xf numFmtId="0" fontId="2" fillId="7" borderId="46" xfId="0" applyFont="1" applyFill="1" applyBorder="1" applyAlignment="1">
      <alignment horizontal="center"/>
    </xf>
    <xf numFmtId="44" fontId="16" fillId="2" borderId="60" xfId="1" applyFont="1" applyFill="1" applyBorder="1" applyAlignment="1">
      <alignment horizontal="center" vertical="center"/>
    </xf>
    <xf numFmtId="44" fontId="4" fillId="2" borderId="60" xfId="1" applyFont="1" applyFill="1" applyBorder="1" applyAlignment="1">
      <alignment horizontal="center" vertical="center"/>
    </xf>
    <xf numFmtId="0" fontId="4" fillId="3" borderId="60" xfId="0" applyFont="1" applyFill="1" applyBorder="1" applyAlignment="1">
      <alignment horizontal="left" indent="1"/>
    </xf>
    <xf numFmtId="164" fontId="4" fillId="3" borderId="60" xfId="1" applyNumberFormat="1" applyFont="1" applyFill="1" applyBorder="1" applyAlignment="1">
      <alignment horizontal="center"/>
    </xf>
    <xf numFmtId="44" fontId="4" fillId="3" borderId="60" xfId="1" applyFont="1" applyFill="1" applyBorder="1" applyAlignment="1"/>
    <xf numFmtId="49" fontId="4" fillId="0" borderId="60" xfId="0" applyNumberFormat="1" applyFont="1" applyBorder="1" applyAlignment="1">
      <alignment horizontal="left" vertical="center" indent="1"/>
    </xf>
    <xf numFmtId="1" fontId="3" fillId="0" borderId="60" xfId="0" applyNumberFormat="1" applyFont="1" applyBorder="1" applyAlignment="1">
      <alignment horizontal="center" vertical="center"/>
    </xf>
    <xf numFmtId="168" fontId="3" fillId="2" borderId="60" xfId="0" applyNumberFormat="1" applyFont="1" applyFill="1" applyBorder="1" applyAlignment="1">
      <alignment horizontal="center" vertical="center"/>
    </xf>
    <xf numFmtId="0" fontId="4" fillId="3" borderId="60" xfId="0" applyFont="1" applyFill="1" applyBorder="1"/>
    <xf numFmtId="9" fontId="3" fillId="2" borderId="60" xfId="2" applyFont="1" applyFill="1" applyBorder="1" applyAlignment="1">
      <alignment horizontal="center" vertical="center"/>
    </xf>
    <xf numFmtId="0" fontId="3" fillId="2" borderId="60" xfId="0" applyFont="1" applyFill="1" applyBorder="1" applyAlignment="1">
      <alignment horizontal="left" vertical="center" indent="1"/>
    </xf>
    <xf numFmtId="0" fontId="16" fillId="0" borderId="60" xfId="0" applyFont="1" applyBorder="1" applyAlignment="1">
      <alignment horizontal="right" indent="1"/>
    </xf>
    <xf numFmtId="44" fontId="4" fillId="6" borderId="60" xfId="1" applyFont="1" applyFill="1" applyBorder="1" applyAlignment="1">
      <alignment horizontal="right" indent="2"/>
    </xf>
    <xf numFmtId="0" fontId="16" fillId="2" borderId="68" xfId="0" applyFont="1" applyFill="1" applyBorder="1" applyAlignment="1">
      <alignment horizontal="right" indent="2"/>
    </xf>
    <xf numFmtId="1" fontId="16" fillId="2" borderId="68" xfId="0" applyNumberFormat="1" applyFont="1" applyFill="1" applyBorder="1" applyAlignment="1">
      <alignment horizontal="right" indent="2"/>
    </xf>
    <xf numFmtId="9" fontId="4" fillId="2" borderId="68" xfId="1" applyNumberFormat="1" applyFont="1" applyFill="1" applyBorder="1" applyAlignment="1">
      <alignment horizontal="right" indent="2"/>
    </xf>
    <xf numFmtId="0" fontId="22" fillId="7" borderId="28" xfId="0" applyFont="1" applyFill="1" applyBorder="1" applyAlignment="1">
      <alignment horizontal="center" vertical="center" wrapText="1"/>
    </xf>
    <xf numFmtId="0" fontId="5" fillId="5" borderId="0" xfId="3" applyFill="1" applyAlignment="1">
      <alignment horizontal="left" vertical="center" wrapText="1"/>
    </xf>
    <xf numFmtId="0" fontId="5" fillId="4" borderId="0" xfId="3" applyFill="1" applyAlignment="1">
      <alignment horizontal="left" vertical="center" wrapText="1"/>
    </xf>
    <xf numFmtId="49" fontId="11" fillId="2" borderId="0" xfId="3" applyNumberFormat="1" applyFont="1" applyFill="1" applyBorder="1" applyAlignment="1">
      <alignment horizontal="left" vertical="center" wrapText="1" indent="1"/>
    </xf>
    <xf numFmtId="49" fontId="13" fillId="2" borderId="0" xfId="3" applyNumberFormat="1" applyFont="1" applyFill="1" applyBorder="1" applyAlignment="1">
      <alignment horizontal="left" vertical="center" wrapText="1" indent="1"/>
    </xf>
    <xf numFmtId="0" fontId="10" fillId="4" borderId="0" xfId="3" applyFont="1" applyFill="1" applyBorder="1" applyAlignment="1"/>
    <xf numFmtId="0" fontId="4" fillId="6" borderId="0" xfId="3" applyFont="1" applyFill="1" applyBorder="1" applyAlignment="1">
      <alignment horizontal="center" vertical="center" wrapText="1"/>
    </xf>
    <xf numFmtId="0" fontId="14" fillId="4" borderId="0" xfId="3" applyFont="1" applyFill="1" applyAlignment="1">
      <alignment horizontal="left" vertical="top" wrapText="1"/>
    </xf>
    <xf numFmtId="49" fontId="10" fillId="2" borderId="0" xfId="3" applyNumberFormat="1" applyFont="1" applyFill="1" applyBorder="1" applyAlignment="1">
      <alignment horizontal="left" vertical="center" wrapText="1" indent="1"/>
    </xf>
    <xf numFmtId="49" fontId="11" fillId="3" borderId="0" xfId="3" applyNumberFormat="1" applyFont="1" applyFill="1" applyBorder="1" applyAlignment="1">
      <alignment horizontal="left" vertical="center" wrapText="1"/>
    </xf>
    <xf numFmtId="49" fontId="10" fillId="4" borderId="0" xfId="3" applyNumberFormat="1" applyFont="1" applyFill="1" applyBorder="1" applyAlignment="1">
      <alignment horizontal="left" vertical="center" wrapText="1" indent="1"/>
    </xf>
    <xf numFmtId="49" fontId="10" fillId="0" borderId="0" xfId="3" applyNumberFormat="1" applyFont="1" applyBorder="1" applyAlignment="1">
      <alignment horizontal="left" vertical="center" wrapText="1" indent="1"/>
    </xf>
    <xf numFmtId="0" fontId="5" fillId="4" borderId="57" xfId="3" applyFill="1" applyBorder="1" applyAlignment="1" applyProtection="1">
      <alignment vertical="center"/>
      <protection locked="0"/>
    </xf>
    <xf numFmtId="49" fontId="9" fillId="4" borderId="0" xfId="3" applyNumberFormat="1" applyFont="1" applyFill="1" applyBorder="1" applyAlignment="1">
      <alignment horizontal="left" wrapText="1"/>
    </xf>
    <xf numFmtId="49" fontId="10" fillId="0" borderId="0" xfId="3" applyNumberFormat="1" applyFont="1" applyAlignment="1">
      <alignment wrapText="1"/>
    </xf>
    <xf numFmtId="49" fontId="4" fillId="3" borderId="0" xfId="3" applyNumberFormat="1" applyFont="1" applyFill="1" applyBorder="1" applyAlignment="1">
      <alignment horizontal="left" vertical="center" wrapText="1"/>
    </xf>
    <xf numFmtId="0" fontId="5" fillId="4" borderId="56" xfId="3" applyFill="1" applyBorder="1" applyAlignment="1" applyProtection="1">
      <alignment vertical="center"/>
      <protection locked="0"/>
    </xf>
    <xf numFmtId="0" fontId="5" fillId="4" borderId="0" xfId="3" applyFill="1" applyAlignment="1" applyProtection="1">
      <alignment horizontal="center" vertical="center"/>
      <protection locked="0"/>
    </xf>
    <xf numFmtId="0" fontId="6" fillId="4" borderId="0" xfId="3" applyFont="1" applyFill="1" applyAlignment="1" applyProtection="1">
      <alignment horizontal="left" vertical="center"/>
      <protection locked="0"/>
    </xf>
    <xf numFmtId="0" fontId="7" fillId="4" borderId="0" xfId="4" applyFill="1" applyAlignment="1" applyProtection="1">
      <alignment horizontal="left" vertical="center"/>
      <protection locked="0"/>
    </xf>
    <xf numFmtId="0" fontId="7" fillId="4" borderId="0" xfId="4" quotePrefix="1" applyFill="1" applyAlignment="1" applyProtection="1">
      <alignment horizontal="left" vertical="center"/>
      <protection locked="0"/>
    </xf>
    <xf numFmtId="0" fontId="18" fillId="4" borderId="0" xfId="6" applyFill="1" applyAlignment="1" applyProtection="1">
      <alignment horizontal="left" vertical="center"/>
      <protection locked="0"/>
    </xf>
    <xf numFmtId="0" fontId="15" fillId="4" borderId="0" xfId="3" applyFont="1" applyFill="1" applyAlignment="1" applyProtection="1">
      <alignment horizontal="left" vertical="center"/>
      <protection locked="0"/>
    </xf>
    <xf numFmtId="0" fontId="2" fillId="7" borderId="1" xfId="0" applyFont="1" applyFill="1" applyBorder="1" applyAlignment="1">
      <alignment horizontal="left" indent="1"/>
    </xf>
    <xf numFmtId="0" fontId="2" fillId="7" borderId="67" xfId="0" applyFont="1" applyFill="1" applyBorder="1" applyAlignment="1">
      <alignment horizontal="left" indent="1"/>
    </xf>
    <xf numFmtId="44" fontId="2" fillId="7" borderId="47" xfId="1" applyFont="1" applyFill="1" applyBorder="1" applyAlignment="1">
      <alignment horizontal="left" vertical="center" indent="1"/>
    </xf>
    <xf numFmtId="44" fontId="2" fillId="7" borderId="48" xfId="1" applyFont="1" applyFill="1" applyBorder="1" applyAlignment="1">
      <alignment horizontal="left" vertical="center" indent="1"/>
    </xf>
    <xf numFmtId="44" fontId="2" fillId="7" borderId="49" xfId="1" applyFont="1" applyFill="1" applyBorder="1" applyAlignment="1">
      <alignment horizontal="left" vertical="center" indent="1"/>
    </xf>
    <xf numFmtId="0" fontId="22" fillId="7" borderId="20"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7" xfId="0" applyFont="1" applyFill="1" applyBorder="1" applyAlignment="1">
      <alignment horizontal="center" vertical="center" wrapText="1"/>
    </xf>
    <xf numFmtId="164" fontId="2" fillId="7" borderId="21" xfId="1" applyNumberFormat="1" applyFont="1" applyFill="1" applyBorder="1" applyAlignment="1">
      <alignment horizontal="center"/>
    </xf>
    <xf numFmtId="164" fontId="2" fillId="7" borderId="16" xfId="1" applyNumberFormat="1" applyFont="1" applyFill="1" applyBorder="1" applyAlignment="1">
      <alignment horizontal="center"/>
    </xf>
    <xf numFmtId="49" fontId="4" fillId="2" borderId="60" xfId="0" applyNumberFormat="1" applyFont="1" applyFill="1" applyBorder="1" applyAlignment="1">
      <alignment horizontal="center" vertical="center" textRotation="90"/>
    </xf>
    <xf numFmtId="44" fontId="3" fillId="2" borderId="60" xfId="1" applyFont="1" applyFill="1" applyBorder="1" applyAlignment="1">
      <alignment horizontal="center" vertical="center"/>
    </xf>
    <xf numFmtId="0" fontId="3" fillId="2" borderId="60" xfId="0" applyFont="1" applyFill="1" applyBorder="1" applyAlignment="1">
      <alignment horizontal="center" vertical="center"/>
    </xf>
    <xf numFmtId="49" fontId="4" fillId="2" borderId="60" xfId="0" applyNumberFormat="1" applyFont="1" applyFill="1" applyBorder="1" applyAlignment="1">
      <alignment horizontal="left" vertical="center" wrapText="1" indent="1"/>
    </xf>
    <xf numFmtId="0" fontId="2" fillId="7" borderId="27" xfId="0" applyFont="1" applyFill="1" applyBorder="1" applyAlignment="1">
      <alignment horizontal="center" vertical="center" wrapText="1"/>
    </xf>
    <xf numFmtId="44" fontId="2" fillId="7" borderId="61" xfId="1" applyFont="1" applyFill="1" applyBorder="1" applyAlignment="1">
      <alignment horizontal="left" vertical="center" indent="1"/>
    </xf>
    <xf numFmtId="44" fontId="2" fillId="7" borderId="62" xfId="1" applyFont="1" applyFill="1" applyBorder="1" applyAlignment="1">
      <alignment horizontal="left" vertical="center" indent="1"/>
    </xf>
    <xf numFmtId="44" fontId="2" fillId="7" borderId="63" xfId="1" applyFont="1" applyFill="1" applyBorder="1" applyAlignment="1">
      <alignment horizontal="left" vertical="center" indent="1"/>
    </xf>
    <xf numFmtId="0" fontId="17" fillId="7" borderId="29" xfId="0" applyFont="1" applyFill="1" applyBorder="1" applyAlignment="1">
      <alignment horizontal="center" vertical="center"/>
    </xf>
    <xf numFmtId="0" fontId="17" fillId="7" borderId="30" xfId="0" applyFont="1" applyFill="1" applyBorder="1" applyAlignment="1">
      <alignment horizontal="center" vertical="center"/>
    </xf>
    <xf numFmtId="0" fontId="17"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7" borderId="34"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27" xfId="0" applyFont="1" applyFill="1" applyBorder="1" applyAlignment="1">
      <alignment horizontal="center" vertical="center"/>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0" fillId="7" borderId="29" xfId="0" applyFont="1" applyFill="1" applyBorder="1" applyAlignment="1">
      <alignment horizontal="center" vertical="center"/>
    </xf>
    <xf numFmtId="0" fontId="20" fillId="7" borderId="30" xfId="0" applyFont="1" applyFill="1" applyBorder="1" applyAlignment="1">
      <alignment horizontal="center" vertical="center"/>
    </xf>
    <xf numFmtId="0" fontId="20" fillId="7" borderId="3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2" fillId="7" borderId="19" xfId="0" applyFont="1" applyFill="1" applyBorder="1" applyAlignment="1">
      <alignment horizontal="left" vertical="center" indent="1"/>
    </xf>
    <xf numFmtId="0" fontId="22" fillId="7" borderId="20" xfId="0" applyFont="1" applyFill="1" applyBorder="1" applyAlignment="1">
      <alignment horizontal="left" vertical="center" indent="1"/>
    </xf>
    <xf numFmtId="0" fontId="22" fillId="7" borderId="2" xfId="0" applyFont="1" applyFill="1" applyBorder="1" applyAlignment="1">
      <alignment horizontal="left" vertical="center" indent="1"/>
    </xf>
    <xf numFmtId="0" fontId="22" fillId="7" borderId="1" xfId="0" applyFont="1" applyFill="1" applyBorder="1" applyAlignment="1">
      <alignment horizontal="left" vertical="center" indent="1"/>
    </xf>
    <xf numFmtId="0" fontId="22" fillId="7" borderId="26" xfId="0" applyFont="1" applyFill="1" applyBorder="1" applyAlignment="1">
      <alignment horizontal="left" vertical="center" indent="1"/>
    </xf>
    <xf numFmtId="0" fontId="22" fillId="7" borderId="27" xfId="0" applyFont="1" applyFill="1" applyBorder="1" applyAlignment="1">
      <alignment horizontal="left" vertical="center" indent="1"/>
    </xf>
    <xf numFmtId="0" fontId="22" fillId="7" borderId="40" xfId="0" applyFont="1" applyFill="1" applyBorder="1" applyAlignment="1">
      <alignment horizontal="center" vertical="center" wrapText="1"/>
    </xf>
    <xf numFmtId="0" fontId="22" fillId="7" borderId="41"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40" xfId="0" applyFont="1" applyFill="1" applyBorder="1" applyAlignment="1">
      <alignment horizontal="left" vertical="center" wrapText="1" indent="1"/>
    </xf>
    <xf numFmtId="0" fontId="22" fillId="7" borderId="41" xfId="0" applyFont="1" applyFill="1" applyBorder="1" applyAlignment="1">
      <alignment horizontal="left" vertical="center" wrapText="1" indent="1"/>
    </xf>
    <xf numFmtId="0" fontId="22" fillId="7" borderId="42" xfId="0" applyFont="1" applyFill="1" applyBorder="1" applyAlignment="1">
      <alignment horizontal="left" vertical="center" wrapText="1" indent="1"/>
    </xf>
    <xf numFmtId="0" fontId="22" fillId="7" borderId="32"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69" xfId="0" applyFont="1" applyFill="1" applyBorder="1" applyAlignment="1">
      <alignment horizontal="center" vertical="center" wrapText="1"/>
    </xf>
  </cellXfs>
  <cellStyles count="7">
    <cellStyle name="3_Unterüberschrift" xfId="4" xr:uid="{843C40A7-5C07-487A-9AAE-8C2B467DAC0A}"/>
    <cellStyle name="Link" xfId="6" builtinId="8"/>
    <cellStyle name="Link 2" xfId="5" xr:uid="{BC19D52A-0B0A-4077-9E48-DE58F347B45B}"/>
    <cellStyle name="Prozent" xfId="2" builtinId="5"/>
    <cellStyle name="Standard" xfId="0" builtinId="0"/>
    <cellStyle name="Standard 2" xfId="3" xr:uid="{2E9AC28E-BDC7-4644-BC7C-58A38CAE77CF}"/>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1</xdr:col>
      <xdr:colOff>8828</xdr:colOff>
      <xdr:row>2</xdr:row>
      <xdr:rowOff>608912</xdr:rowOff>
    </xdr:to>
    <xdr:pic>
      <xdr:nvPicPr>
        <xdr:cNvPr id="2" name="Grafik 1">
          <a:extLst>
            <a:ext uri="{FF2B5EF4-FFF2-40B4-BE49-F238E27FC236}">
              <a16:creationId xmlns:a16="http://schemas.microsoft.com/office/drawing/2014/main" id="{1D7C69ED-3BC8-48B4-946D-48F1E1C4E77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21" t="16074"/>
        <a:stretch/>
      </xdr:blipFill>
      <xdr:spPr>
        <a:xfrm>
          <a:off x="1" y="1"/>
          <a:ext cx="780352" cy="970861"/>
        </a:xfrm>
        <a:prstGeom prst="rect">
          <a:avLst/>
        </a:prstGeom>
      </xdr:spPr>
    </xdr:pic>
    <xdr:clientData/>
  </xdr:twoCellAnchor>
  <xdr:twoCellAnchor editAs="absolute">
    <xdr:from>
      <xdr:col>0</xdr:col>
      <xdr:colOff>507243</xdr:colOff>
      <xdr:row>0</xdr:row>
      <xdr:rowOff>0</xdr:rowOff>
    </xdr:from>
    <xdr:to>
      <xdr:col>1</xdr:col>
      <xdr:colOff>418485</xdr:colOff>
      <xdr:row>2</xdr:row>
      <xdr:rowOff>112588</xdr:rowOff>
    </xdr:to>
    <xdr:pic>
      <xdr:nvPicPr>
        <xdr:cNvPr id="3" name="Grafik 2">
          <a:extLst>
            <a:ext uri="{FF2B5EF4-FFF2-40B4-BE49-F238E27FC236}">
              <a16:creationId xmlns:a16="http://schemas.microsoft.com/office/drawing/2014/main" id="{3A67CEDE-7889-4B90-8378-E9EB99B8347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6711" b="-5922"/>
        <a:stretch/>
      </xdr:blipFill>
      <xdr:spPr>
        <a:xfrm>
          <a:off x="507243" y="0"/>
          <a:ext cx="682767" cy="474538"/>
        </a:xfrm>
        <a:prstGeom prst="rect">
          <a:avLst/>
        </a:prstGeom>
      </xdr:spPr>
    </xdr:pic>
    <xdr:clientData/>
  </xdr:twoCellAnchor>
  <xdr:twoCellAnchor editAs="absolute">
    <xdr:from>
      <xdr:col>1</xdr:col>
      <xdr:colOff>180976</xdr:colOff>
      <xdr:row>1</xdr:row>
      <xdr:rowOff>152400</xdr:rowOff>
    </xdr:from>
    <xdr:to>
      <xdr:col>1</xdr:col>
      <xdr:colOff>828675</xdr:colOff>
      <xdr:row>3</xdr:row>
      <xdr:rowOff>91492</xdr:rowOff>
    </xdr:to>
    <xdr:pic>
      <xdr:nvPicPr>
        <xdr:cNvPr id="4" name="Grafik 3">
          <a:extLst>
            <a:ext uri="{FF2B5EF4-FFF2-40B4-BE49-F238E27FC236}">
              <a16:creationId xmlns:a16="http://schemas.microsoft.com/office/drawing/2014/main" id="{0157DC3C-26F9-4624-8059-D977A17C50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1" y="333375"/>
          <a:ext cx="647699" cy="7487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hlo, Robin - consus health" id="{CAAC81BD-064C-4859-81E5-274CD5FB8FCC}" userId="S::r.mahlo@consus-clinicmanagement.de::9f5deb24-b15b-42b4-bb98-cdf3ed29a44b" providerId="AD"/>
</personList>
</file>

<file path=xl/theme/theme1.xml><?xml version="1.0" encoding="utf-8"?>
<a:theme xmlns:a="http://schemas.openxmlformats.org/drawingml/2006/main" name="Office">
  <a:themeElements>
    <a:clrScheme name="consus-health_Farben">
      <a:dk1>
        <a:srgbClr val="000000"/>
      </a:dk1>
      <a:lt1>
        <a:srgbClr val="FFFFFF"/>
      </a:lt1>
      <a:dk2>
        <a:srgbClr val="7F7F7F"/>
      </a:dk2>
      <a:lt2>
        <a:srgbClr val="BFBFBF"/>
      </a:lt2>
      <a:accent1>
        <a:srgbClr val="006699"/>
      </a:accent1>
      <a:accent2>
        <a:srgbClr val="FFEA1B"/>
      </a:accent2>
      <a:accent3>
        <a:srgbClr val="15ABB6"/>
      </a:accent3>
      <a:accent4>
        <a:srgbClr val="B6C2D0"/>
      </a:accent4>
      <a:accent5>
        <a:srgbClr val="FE0064"/>
      </a:accent5>
      <a:accent6>
        <a:srgbClr val="002F5B"/>
      </a:accent6>
      <a:hlink>
        <a:srgbClr val="0563C1"/>
      </a:hlink>
      <a:folHlink>
        <a:srgbClr val="954F72"/>
      </a:folHlink>
    </a:clrScheme>
    <a:fontScheme name="consus-health_fonts">
      <a:majorFont>
        <a:latin typeface="Red Hat Display"/>
        <a:ea typeface=""/>
        <a:cs typeface=""/>
      </a:majorFont>
      <a:minorFont>
        <a:latin typeface="Red Hat Tex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1" dT="2022-12-21T09:19:22.45" personId="{CAAC81BD-064C-4859-81E5-274CD5FB8FCC}" id="{5E0A39FA-904C-4332-B17B-DA37FF9054C0}">
    <text>Umgekehrte Symbolik: gleichwertige Ausführungen in der Regelleistung sind für die Regelleistung zwar gut, aber "schlecht" in der Argumentation für ein darauf basierendes WL-Entgelt. Merke: für GKV kostenfrei darf nicht kostenpflichtig für PKV sein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obin.mahlo@consus.health"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CF324-E2E7-46C7-A746-E4E17152ED2C}">
  <dimension ref="C3:D5"/>
  <sheetViews>
    <sheetView showGridLines="0" workbookViewId="0">
      <selection activeCell="C3" sqref="C3"/>
    </sheetView>
  </sheetViews>
  <sheetFormatPr baseColWidth="10" defaultColWidth="10.7109375" defaultRowHeight="15" x14ac:dyDescent="0.2"/>
  <cols>
    <col min="2" max="2" width="12.28515625" customWidth="1"/>
    <col min="4" max="4" width="18" customWidth="1"/>
  </cols>
  <sheetData>
    <row r="3" spans="3:4" x14ac:dyDescent="0.2">
      <c r="C3" s="3">
        <v>0</v>
      </c>
      <c r="D3" s="20">
        <v>0</v>
      </c>
    </row>
    <row r="4" spans="3:4" x14ac:dyDescent="0.2">
      <c r="C4" s="1">
        <v>0.5</v>
      </c>
      <c r="D4" s="21">
        <v>1</v>
      </c>
    </row>
    <row r="5" spans="3:4" x14ac:dyDescent="0.2">
      <c r="C5" s="2">
        <v>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D50C-AA0B-422D-81A8-7BE65EC4A341}">
  <sheetPr>
    <pageSetUpPr autoPageBreaks="0"/>
  </sheetPr>
  <dimension ref="A1:AH101"/>
  <sheetViews>
    <sheetView tabSelected="1" zoomScaleNormal="100" workbookViewId="0">
      <selection activeCell="C4" sqref="C4:F4"/>
    </sheetView>
  </sheetViews>
  <sheetFormatPr baseColWidth="10" defaultColWidth="9.85546875" defaultRowHeight="15" x14ac:dyDescent="0.2"/>
  <cols>
    <col min="1" max="1" width="8" style="23" customWidth="1"/>
    <col min="2" max="2" width="11" style="23" customWidth="1"/>
    <col min="3" max="3" width="9.85546875" style="23"/>
    <col min="4" max="4" width="38.5703125" style="23" customWidth="1"/>
    <col min="5" max="5" width="9.85546875" style="23"/>
    <col min="6" max="6" width="18" style="23" customWidth="1"/>
    <col min="7" max="7" width="4" style="23" customWidth="1"/>
    <col min="8" max="16384" width="9.85546875" style="23"/>
  </cols>
  <sheetData>
    <row r="1" spans="1:32" x14ac:dyDescent="0.2">
      <c r="A1" s="111"/>
      <c r="B1" s="111"/>
      <c r="C1" s="111"/>
      <c r="D1" s="111"/>
      <c r="E1" s="111"/>
      <c r="F1" s="111"/>
      <c r="G1" s="22"/>
      <c r="H1" s="22"/>
      <c r="I1" s="22"/>
      <c r="J1" s="22"/>
      <c r="K1" s="22"/>
      <c r="L1" s="22"/>
      <c r="M1" s="22"/>
      <c r="N1" s="22"/>
      <c r="O1" s="22"/>
      <c r="P1" s="22"/>
      <c r="Q1" s="22"/>
      <c r="R1" s="22"/>
      <c r="S1" s="22"/>
      <c r="T1" s="22"/>
      <c r="U1" s="22"/>
      <c r="V1" s="26"/>
      <c r="W1" s="26"/>
      <c r="X1" s="26"/>
      <c r="Y1" s="26"/>
      <c r="Z1" s="26"/>
      <c r="AA1" s="26"/>
      <c r="AB1" s="26"/>
      <c r="AC1" s="26"/>
      <c r="AD1" s="26"/>
      <c r="AE1" s="26"/>
      <c r="AF1" s="26"/>
    </row>
    <row r="2" spans="1:32" x14ac:dyDescent="0.2">
      <c r="A2" s="111"/>
      <c r="B2" s="111"/>
      <c r="C2" s="111"/>
      <c r="D2" s="111"/>
      <c r="E2" s="111"/>
      <c r="F2" s="111"/>
      <c r="G2" s="22"/>
      <c r="H2" s="22"/>
      <c r="I2" s="22"/>
      <c r="J2" s="22"/>
      <c r="K2" s="22"/>
      <c r="L2" s="22"/>
      <c r="M2" s="22"/>
      <c r="N2" s="22"/>
      <c r="O2" s="22"/>
      <c r="P2" s="22"/>
      <c r="Q2" s="22"/>
      <c r="R2" s="22"/>
      <c r="S2" s="22"/>
      <c r="T2" s="22"/>
      <c r="U2" s="22"/>
      <c r="V2" s="26"/>
      <c r="W2" s="26"/>
      <c r="X2" s="26"/>
      <c r="Y2" s="26"/>
      <c r="Z2" s="26"/>
      <c r="AA2" s="26"/>
      <c r="AB2" s="26"/>
      <c r="AC2" s="26"/>
      <c r="AD2" s="26"/>
      <c r="AE2" s="26"/>
      <c r="AF2" s="26"/>
    </row>
    <row r="3" spans="1:32" ht="50" x14ac:dyDescent="0.2">
      <c r="A3" s="22"/>
      <c r="B3" s="22"/>
      <c r="C3" s="112" t="s">
        <v>0</v>
      </c>
      <c r="D3" s="112"/>
      <c r="E3" s="112"/>
      <c r="F3" s="112"/>
      <c r="G3" s="22"/>
      <c r="H3" s="22"/>
      <c r="I3" s="22"/>
      <c r="J3" s="22"/>
      <c r="K3" s="22"/>
      <c r="L3" s="22"/>
      <c r="M3" s="22"/>
      <c r="N3" s="22"/>
      <c r="O3" s="22"/>
      <c r="P3" s="22"/>
      <c r="Q3" s="22"/>
      <c r="R3" s="22"/>
      <c r="S3" s="22"/>
      <c r="T3" s="22"/>
      <c r="U3" s="22"/>
      <c r="V3" s="26"/>
      <c r="W3" s="26"/>
      <c r="X3" s="26"/>
      <c r="Y3" s="26"/>
      <c r="Z3" s="26"/>
      <c r="AA3" s="26"/>
      <c r="AB3" s="26"/>
      <c r="AC3" s="26"/>
      <c r="AD3" s="26"/>
      <c r="AE3" s="26"/>
      <c r="AF3" s="26"/>
    </row>
    <row r="4" spans="1:32" ht="33" customHeight="1" x14ac:dyDescent="0.2">
      <c r="A4" s="22"/>
      <c r="B4" s="22"/>
      <c r="C4" s="116" t="s">
        <v>152</v>
      </c>
      <c r="D4" s="116"/>
      <c r="E4" s="116"/>
      <c r="F4" s="116"/>
      <c r="G4" s="22"/>
      <c r="H4" s="22"/>
      <c r="I4" s="22"/>
      <c r="J4" s="22"/>
      <c r="K4" s="22"/>
      <c r="L4" s="22"/>
      <c r="M4" s="22"/>
      <c r="N4" s="22"/>
      <c r="O4" s="22"/>
      <c r="P4" s="22"/>
      <c r="Q4" s="22"/>
      <c r="R4" s="22"/>
      <c r="S4" s="22"/>
      <c r="T4" s="22"/>
      <c r="U4" s="22"/>
      <c r="V4" s="26"/>
      <c r="W4" s="26"/>
      <c r="X4" s="26"/>
      <c r="Y4" s="26"/>
      <c r="Z4" s="26"/>
      <c r="AA4" s="26"/>
      <c r="AB4" s="26"/>
      <c r="AC4" s="26"/>
      <c r="AD4" s="26"/>
      <c r="AE4" s="26"/>
      <c r="AF4" s="26"/>
    </row>
    <row r="5" spans="1:32" x14ac:dyDescent="0.2">
      <c r="A5" s="111"/>
      <c r="B5" s="111"/>
      <c r="C5" s="111"/>
      <c r="D5" s="111"/>
      <c r="E5" s="111"/>
      <c r="F5" s="111"/>
      <c r="G5" s="22"/>
      <c r="H5" s="22"/>
      <c r="I5" s="22"/>
      <c r="J5" s="22"/>
      <c r="K5" s="22"/>
      <c r="L5" s="22"/>
      <c r="M5" s="22"/>
      <c r="N5" s="22"/>
      <c r="O5" s="22"/>
      <c r="P5" s="22"/>
      <c r="Q5" s="22"/>
      <c r="R5" s="22"/>
      <c r="S5" s="22"/>
      <c r="T5" s="22"/>
      <c r="U5" s="22"/>
      <c r="V5" s="26"/>
      <c r="W5" s="26"/>
      <c r="X5" s="26"/>
      <c r="Y5" s="26"/>
      <c r="Z5" s="26"/>
      <c r="AA5" s="26"/>
      <c r="AB5" s="26"/>
      <c r="AC5" s="26"/>
      <c r="AD5" s="26"/>
      <c r="AE5" s="26"/>
      <c r="AF5" s="26"/>
    </row>
    <row r="6" spans="1:32" x14ac:dyDescent="0.2">
      <c r="A6" s="111"/>
      <c r="B6" s="111"/>
      <c r="C6" s="111"/>
      <c r="D6" s="111"/>
      <c r="E6" s="111"/>
      <c r="F6" s="111"/>
      <c r="G6" s="22"/>
      <c r="H6" s="22"/>
      <c r="I6" s="22"/>
      <c r="J6" s="22"/>
      <c r="K6" s="22"/>
      <c r="L6" s="22"/>
      <c r="M6" s="22"/>
      <c r="N6" s="22"/>
      <c r="O6" s="22"/>
      <c r="P6" s="22"/>
      <c r="Q6" s="22"/>
      <c r="R6" s="22"/>
      <c r="S6" s="22"/>
      <c r="T6" s="22"/>
      <c r="U6" s="22"/>
      <c r="V6" s="26"/>
      <c r="W6" s="26"/>
      <c r="X6" s="26"/>
      <c r="Y6" s="26"/>
      <c r="Z6" s="26"/>
      <c r="AA6" s="26"/>
      <c r="AB6" s="26"/>
      <c r="AC6" s="26"/>
      <c r="AD6" s="26"/>
      <c r="AE6" s="26"/>
      <c r="AF6" s="26"/>
    </row>
    <row r="7" spans="1:32" ht="17" x14ac:dyDescent="0.2">
      <c r="A7" s="22"/>
      <c r="B7" s="24" t="s">
        <v>1</v>
      </c>
      <c r="C7" s="113" t="s">
        <v>142</v>
      </c>
      <c r="D7" s="113"/>
      <c r="E7" s="113"/>
      <c r="F7" s="113"/>
      <c r="G7" s="22"/>
      <c r="H7" s="22"/>
      <c r="I7" s="22"/>
      <c r="J7" s="22"/>
      <c r="K7" s="22"/>
      <c r="L7" s="22"/>
      <c r="M7" s="22"/>
      <c r="N7" s="22"/>
      <c r="O7" s="22"/>
      <c r="P7" s="22"/>
      <c r="Q7" s="22"/>
      <c r="R7" s="22"/>
      <c r="S7" s="22"/>
      <c r="T7" s="22"/>
      <c r="U7" s="22"/>
      <c r="V7" s="26"/>
      <c r="W7" s="26"/>
      <c r="X7" s="26"/>
      <c r="Y7" s="26"/>
      <c r="Z7" s="26"/>
      <c r="AA7" s="26"/>
      <c r="AB7" s="26"/>
      <c r="AC7" s="26"/>
      <c r="AD7" s="26"/>
      <c r="AE7" s="26"/>
      <c r="AF7" s="26"/>
    </row>
    <row r="8" spans="1:32" x14ac:dyDescent="0.2">
      <c r="A8" s="22"/>
      <c r="B8" s="22"/>
      <c r="C8" s="111"/>
      <c r="D8" s="111"/>
      <c r="E8" s="111"/>
      <c r="F8" s="111"/>
      <c r="G8" s="22"/>
      <c r="H8" s="22"/>
      <c r="I8" s="22"/>
      <c r="J8" s="22"/>
      <c r="K8" s="22"/>
      <c r="L8" s="22"/>
      <c r="M8" s="22"/>
      <c r="N8" s="22"/>
      <c r="O8" s="22"/>
      <c r="P8" s="22"/>
      <c r="Q8" s="22"/>
      <c r="R8" s="22"/>
      <c r="S8" s="22"/>
      <c r="T8" s="22"/>
      <c r="U8" s="22"/>
      <c r="V8" s="26"/>
      <c r="W8" s="26"/>
      <c r="X8" s="26"/>
      <c r="Y8" s="26"/>
      <c r="Z8" s="26"/>
      <c r="AA8" s="26"/>
      <c r="AB8" s="26"/>
      <c r="AC8" s="26"/>
      <c r="AD8" s="26"/>
      <c r="AE8" s="26"/>
      <c r="AF8" s="26"/>
    </row>
    <row r="9" spans="1:32" ht="17" x14ac:dyDescent="0.2">
      <c r="A9" s="22"/>
      <c r="B9" s="24"/>
      <c r="C9" s="114" t="s">
        <v>144</v>
      </c>
      <c r="D9" s="114"/>
      <c r="E9" s="114"/>
      <c r="F9" s="114"/>
      <c r="G9" s="22"/>
      <c r="H9" s="22"/>
      <c r="I9" s="22"/>
      <c r="J9" s="22"/>
      <c r="K9" s="22"/>
      <c r="L9" s="22"/>
      <c r="M9" s="22"/>
      <c r="N9" s="22"/>
      <c r="O9" s="22"/>
      <c r="P9" s="22"/>
      <c r="Q9" s="22"/>
      <c r="R9" s="22"/>
      <c r="S9" s="22"/>
      <c r="T9" s="22"/>
      <c r="U9" s="22"/>
      <c r="V9" s="26"/>
      <c r="W9" s="26"/>
      <c r="X9" s="26"/>
      <c r="Y9" s="26"/>
      <c r="Z9" s="26"/>
      <c r="AA9" s="26"/>
      <c r="AB9" s="26"/>
      <c r="AC9" s="26"/>
      <c r="AD9" s="26"/>
      <c r="AE9" s="26"/>
      <c r="AF9" s="26"/>
    </row>
    <row r="10" spans="1:32" ht="17" x14ac:dyDescent="0.2">
      <c r="A10" s="22"/>
      <c r="B10" s="22"/>
      <c r="C10" s="115" t="s">
        <v>143</v>
      </c>
      <c r="D10" s="113"/>
      <c r="E10" s="113"/>
      <c r="F10" s="113"/>
      <c r="G10" s="22"/>
      <c r="H10" s="22"/>
      <c r="I10" s="22"/>
      <c r="J10" s="22"/>
      <c r="K10" s="22"/>
      <c r="L10" s="22"/>
      <c r="M10" s="22"/>
      <c r="N10" s="22"/>
      <c r="O10" s="22"/>
      <c r="P10" s="22"/>
      <c r="Q10" s="22"/>
      <c r="R10" s="22"/>
      <c r="S10" s="22"/>
      <c r="T10" s="22"/>
      <c r="U10" s="22"/>
      <c r="V10" s="26"/>
      <c r="W10" s="26"/>
      <c r="X10" s="26"/>
      <c r="Y10" s="26"/>
      <c r="Z10" s="26"/>
      <c r="AA10" s="26"/>
      <c r="AB10" s="26"/>
      <c r="AC10" s="26"/>
      <c r="AD10" s="26"/>
      <c r="AE10" s="26"/>
      <c r="AF10" s="26"/>
    </row>
    <row r="11" spans="1:32" x14ac:dyDescent="0.2">
      <c r="A11" s="22"/>
      <c r="B11" s="22"/>
      <c r="C11" s="111"/>
      <c r="D11" s="111"/>
      <c r="E11" s="111"/>
      <c r="F11" s="111"/>
      <c r="G11" s="22"/>
      <c r="H11" s="22"/>
      <c r="I11" s="22"/>
      <c r="J11" s="22"/>
      <c r="K11" s="22"/>
      <c r="L11" s="22"/>
      <c r="M11" s="22"/>
      <c r="N11" s="22"/>
      <c r="O11" s="22"/>
      <c r="P11" s="22"/>
      <c r="Q11" s="22"/>
      <c r="R11" s="22"/>
      <c r="S11" s="22"/>
      <c r="T11" s="22"/>
      <c r="U11" s="22"/>
      <c r="V11" s="26"/>
      <c r="W11" s="26"/>
      <c r="X11" s="26"/>
      <c r="Y11" s="26"/>
      <c r="Z11" s="26"/>
      <c r="AA11" s="26"/>
      <c r="AB11" s="26"/>
      <c r="AC11" s="26"/>
      <c r="AD11" s="26"/>
      <c r="AE11" s="26"/>
      <c r="AF11" s="26"/>
    </row>
    <row r="12" spans="1:32" x14ac:dyDescent="0.2">
      <c r="A12" s="22"/>
      <c r="B12" s="110"/>
      <c r="C12" s="110"/>
      <c r="D12" s="110"/>
      <c r="E12" s="110"/>
      <c r="F12" s="110"/>
      <c r="G12" s="22"/>
      <c r="H12" s="22"/>
      <c r="I12" s="22"/>
      <c r="J12" s="22"/>
      <c r="K12" s="22"/>
      <c r="L12" s="22"/>
      <c r="M12" s="22"/>
      <c r="N12" s="22"/>
      <c r="O12" s="22"/>
      <c r="P12" s="22"/>
      <c r="Q12" s="22"/>
      <c r="R12" s="22"/>
      <c r="S12" s="22"/>
      <c r="T12" s="22"/>
      <c r="U12" s="22"/>
      <c r="V12" s="26"/>
      <c r="W12" s="26"/>
      <c r="X12" s="26"/>
      <c r="Y12" s="26"/>
      <c r="Z12" s="26"/>
      <c r="AA12" s="26"/>
      <c r="AB12" s="26"/>
      <c r="AC12" s="26"/>
      <c r="AD12" s="26"/>
      <c r="AE12" s="26"/>
      <c r="AF12" s="26"/>
    </row>
    <row r="13" spans="1:32" x14ac:dyDescent="0.2">
      <c r="A13" s="22"/>
      <c r="B13" s="106"/>
      <c r="C13" s="106"/>
      <c r="D13" s="106"/>
      <c r="E13" s="106"/>
      <c r="F13" s="106"/>
      <c r="G13" s="22"/>
      <c r="H13" s="22"/>
      <c r="I13" s="22"/>
      <c r="J13" s="22"/>
      <c r="K13" s="22"/>
      <c r="L13" s="22"/>
      <c r="M13" s="22"/>
      <c r="N13" s="22"/>
      <c r="O13" s="22"/>
      <c r="P13" s="22"/>
      <c r="Q13" s="22"/>
      <c r="R13" s="22"/>
      <c r="S13" s="22"/>
      <c r="T13" s="22"/>
      <c r="U13" s="22"/>
      <c r="V13" s="26"/>
      <c r="W13" s="26"/>
      <c r="X13" s="26"/>
      <c r="Y13" s="26"/>
      <c r="Z13" s="26"/>
      <c r="AA13" s="26"/>
      <c r="AB13" s="26"/>
      <c r="AC13" s="26"/>
      <c r="AD13" s="26"/>
      <c r="AE13" s="26"/>
      <c r="AF13" s="26"/>
    </row>
    <row r="14" spans="1:32" ht="14.25" customHeight="1" x14ac:dyDescent="0.2">
      <c r="A14" s="22"/>
      <c r="B14" s="107" t="s">
        <v>2</v>
      </c>
      <c r="C14" s="107"/>
      <c r="D14" s="107"/>
      <c r="E14" s="107"/>
      <c r="F14" s="107"/>
      <c r="G14" s="22"/>
      <c r="H14" s="22"/>
      <c r="I14" s="22"/>
      <c r="J14" s="22"/>
      <c r="K14" s="22"/>
      <c r="L14" s="22"/>
      <c r="M14" s="22"/>
      <c r="N14" s="22"/>
      <c r="O14" s="22"/>
      <c r="P14" s="22"/>
      <c r="Q14" s="22"/>
      <c r="R14" s="22"/>
      <c r="S14" s="22"/>
      <c r="T14" s="22"/>
      <c r="U14" s="22"/>
      <c r="V14" s="26"/>
      <c r="W14" s="26"/>
      <c r="X14" s="26"/>
      <c r="Y14" s="26"/>
      <c r="Z14" s="26"/>
      <c r="AA14" s="26"/>
      <c r="AB14" s="26"/>
      <c r="AC14" s="26"/>
      <c r="AD14" s="26"/>
      <c r="AE14" s="26"/>
      <c r="AF14" s="26"/>
    </row>
    <row r="15" spans="1:32" x14ac:dyDescent="0.2">
      <c r="A15" s="22"/>
      <c r="B15" s="108"/>
      <c r="C15" s="108"/>
      <c r="D15" s="108"/>
      <c r="E15" s="108"/>
      <c r="F15" s="108"/>
      <c r="G15" s="22"/>
      <c r="H15" s="22"/>
      <c r="I15" s="22"/>
      <c r="J15" s="22"/>
      <c r="K15" s="22"/>
      <c r="L15" s="22"/>
      <c r="M15" s="22"/>
      <c r="N15" s="22"/>
      <c r="O15" s="22"/>
      <c r="P15" s="22"/>
      <c r="Q15" s="22"/>
      <c r="R15" s="22"/>
      <c r="S15" s="22"/>
      <c r="T15" s="22"/>
      <c r="U15" s="22"/>
      <c r="V15" s="26"/>
      <c r="W15" s="26"/>
      <c r="X15" s="26"/>
      <c r="Y15" s="26"/>
      <c r="Z15" s="26"/>
      <c r="AA15" s="26"/>
      <c r="AB15" s="26"/>
      <c r="AC15" s="26"/>
      <c r="AD15" s="26"/>
      <c r="AE15" s="26"/>
      <c r="AF15" s="26"/>
    </row>
    <row r="16" spans="1:32" ht="18" customHeight="1" x14ac:dyDescent="0.2">
      <c r="A16" s="22"/>
      <c r="B16" s="109" t="s">
        <v>3</v>
      </c>
      <c r="C16" s="109"/>
      <c r="D16" s="109"/>
      <c r="E16" s="109"/>
      <c r="F16" s="109"/>
      <c r="G16" s="22"/>
      <c r="H16" s="22"/>
      <c r="I16" s="22"/>
      <c r="J16" s="22"/>
      <c r="K16" s="22"/>
      <c r="L16" s="22"/>
      <c r="M16" s="22"/>
      <c r="N16" s="22"/>
      <c r="O16" s="22"/>
      <c r="P16" s="22"/>
      <c r="Q16" s="22"/>
      <c r="R16" s="22"/>
      <c r="S16" s="22"/>
      <c r="T16" s="22"/>
      <c r="U16" s="22"/>
      <c r="V16" s="26"/>
      <c r="W16" s="26"/>
      <c r="X16" s="26"/>
      <c r="Y16" s="26"/>
      <c r="Z16" s="26"/>
      <c r="AA16" s="26"/>
      <c r="AB16" s="26"/>
      <c r="AC16" s="26"/>
      <c r="AD16" s="26"/>
      <c r="AE16" s="26"/>
      <c r="AF16" s="26"/>
    </row>
    <row r="17" spans="1:32" ht="33" customHeight="1" x14ac:dyDescent="0.2">
      <c r="A17" s="22"/>
      <c r="B17" s="102" t="s">
        <v>4</v>
      </c>
      <c r="C17" s="102"/>
      <c r="D17" s="102"/>
      <c r="E17" s="102"/>
      <c r="F17" s="102"/>
      <c r="G17" s="22"/>
      <c r="H17" s="22"/>
      <c r="I17" s="22"/>
      <c r="J17" s="22"/>
      <c r="K17" s="22"/>
      <c r="L17" s="22"/>
      <c r="M17" s="22"/>
      <c r="N17" s="22"/>
      <c r="O17" s="22"/>
      <c r="P17" s="22"/>
      <c r="Q17" s="22"/>
      <c r="R17" s="22"/>
      <c r="S17" s="22"/>
      <c r="T17" s="22"/>
      <c r="U17" s="22"/>
      <c r="V17" s="26"/>
      <c r="W17" s="26"/>
      <c r="X17" s="26"/>
      <c r="Y17" s="26"/>
      <c r="Z17" s="26"/>
      <c r="AA17" s="26"/>
      <c r="AB17" s="26"/>
      <c r="AC17" s="26"/>
      <c r="AD17" s="26"/>
      <c r="AE17" s="26"/>
      <c r="AF17" s="26"/>
    </row>
    <row r="18" spans="1:32" x14ac:dyDescent="0.2">
      <c r="A18" s="22"/>
      <c r="B18" s="104"/>
      <c r="C18" s="104"/>
      <c r="D18" s="104"/>
      <c r="E18" s="104"/>
      <c r="F18" s="104"/>
      <c r="G18" s="22"/>
      <c r="H18" s="22"/>
      <c r="I18" s="22"/>
      <c r="J18" s="22"/>
      <c r="K18" s="22"/>
      <c r="L18" s="22"/>
      <c r="M18" s="22"/>
      <c r="N18" s="22"/>
      <c r="O18" s="22"/>
      <c r="P18" s="22"/>
      <c r="Q18" s="22"/>
      <c r="R18" s="22"/>
      <c r="S18" s="22"/>
      <c r="T18" s="22"/>
      <c r="U18" s="22"/>
      <c r="V18" s="26"/>
      <c r="W18" s="26"/>
      <c r="X18" s="26"/>
      <c r="Y18" s="26"/>
      <c r="Z18" s="26"/>
      <c r="AA18" s="26"/>
      <c r="AB18" s="26"/>
      <c r="AC18" s="26"/>
      <c r="AD18" s="26"/>
      <c r="AE18" s="26"/>
      <c r="AF18" s="26"/>
    </row>
    <row r="19" spans="1:32" ht="18" customHeight="1" x14ac:dyDescent="0.2">
      <c r="A19" s="22"/>
      <c r="B19" s="109" t="s">
        <v>5</v>
      </c>
      <c r="C19" s="109"/>
      <c r="D19" s="109"/>
      <c r="E19" s="109"/>
      <c r="F19" s="109"/>
      <c r="G19" s="22"/>
      <c r="H19" s="22"/>
      <c r="I19" s="22"/>
      <c r="J19" s="22"/>
      <c r="K19" s="22"/>
      <c r="L19" s="22"/>
      <c r="M19" s="22"/>
      <c r="N19" s="22"/>
      <c r="O19" s="22"/>
      <c r="P19" s="22"/>
      <c r="Q19" s="22"/>
      <c r="R19" s="22"/>
      <c r="S19" s="22"/>
      <c r="T19" s="22"/>
      <c r="U19" s="22"/>
      <c r="V19" s="26"/>
      <c r="W19" s="26"/>
      <c r="X19" s="26"/>
      <c r="Y19" s="26"/>
      <c r="Z19" s="26"/>
      <c r="AA19" s="26"/>
      <c r="AB19" s="26"/>
      <c r="AC19" s="26"/>
      <c r="AD19" s="26"/>
      <c r="AE19" s="26"/>
      <c r="AF19" s="26"/>
    </row>
    <row r="20" spans="1:32" ht="29.25" customHeight="1" x14ac:dyDescent="0.2">
      <c r="A20" s="22"/>
      <c r="B20" s="102" t="s">
        <v>6</v>
      </c>
      <c r="C20" s="102"/>
      <c r="D20" s="102"/>
      <c r="E20" s="102"/>
      <c r="F20" s="102"/>
      <c r="G20" s="22"/>
      <c r="H20" s="22"/>
      <c r="I20" s="22"/>
      <c r="J20" s="22"/>
      <c r="K20" s="22"/>
      <c r="L20" s="22"/>
      <c r="M20" s="22"/>
      <c r="N20" s="22"/>
      <c r="O20" s="22"/>
      <c r="P20" s="22"/>
      <c r="Q20" s="22"/>
      <c r="R20" s="22"/>
      <c r="S20" s="22"/>
      <c r="T20" s="22"/>
      <c r="U20" s="22"/>
      <c r="V20" s="26"/>
      <c r="W20" s="26"/>
      <c r="X20" s="26"/>
      <c r="Y20" s="26"/>
      <c r="Z20" s="26"/>
      <c r="AA20" s="26"/>
      <c r="AB20" s="26"/>
      <c r="AC20" s="26"/>
      <c r="AD20" s="26"/>
      <c r="AE20" s="26"/>
      <c r="AF20" s="26"/>
    </row>
    <row r="21" spans="1:32" x14ac:dyDescent="0.2">
      <c r="A21" s="22"/>
      <c r="B21" s="104"/>
      <c r="C21" s="104"/>
      <c r="D21" s="104"/>
      <c r="E21" s="104"/>
      <c r="F21" s="104"/>
      <c r="G21" s="22"/>
      <c r="H21" s="22"/>
      <c r="I21" s="22"/>
      <c r="J21" s="22"/>
      <c r="K21" s="22"/>
      <c r="L21" s="22"/>
      <c r="M21" s="22"/>
      <c r="N21" s="22"/>
      <c r="O21" s="22"/>
      <c r="P21" s="22"/>
      <c r="Q21" s="22"/>
      <c r="R21" s="22"/>
      <c r="S21" s="22"/>
      <c r="T21" s="22"/>
      <c r="U21" s="22"/>
      <c r="V21" s="26"/>
      <c r="W21" s="26"/>
      <c r="X21" s="26"/>
      <c r="Y21" s="26"/>
      <c r="Z21" s="26"/>
      <c r="AA21" s="26"/>
      <c r="AB21" s="26"/>
      <c r="AC21" s="26"/>
      <c r="AD21" s="26"/>
      <c r="AE21" s="26"/>
      <c r="AF21" s="26"/>
    </row>
    <row r="22" spans="1:32" x14ac:dyDescent="0.2">
      <c r="A22" s="22"/>
      <c r="B22" s="109" t="s">
        <v>7</v>
      </c>
      <c r="C22" s="109"/>
      <c r="D22" s="109"/>
      <c r="E22" s="109"/>
      <c r="F22" s="109"/>
      <c r="G22" s="22"/>
      <c r="H22" s="22"/>
      <c r="I22" s="22"/>
      <c r="J22" s="22"/>
      <c r="K22" s="22"/>
      <c r="L22" s="22"/>
      <c r="M22" s="22"/>
      <c r="N22" s="22"/>
      <c r="O22" s="22"/>
      <c r="P22" s="22"/>
      <c r="Q22" s="22"/>
      <c r="R22" s="22"/>
      <c r="S22" s="22"/>
      <c r="T22" s="22"/>
      <c r="U22" s="22"/>
      <c r="V22" s="26"/>
      <c r="W22" s="26"/>
      <c r="X22" s="26"/>
      <c r="Y22" s="26"/>
      <c r="Z22" s="26"/>
      <c r="AA22" s="26"/>
      <c r="AB22" s="26"/>
      <c r="AC22" s="26"/>
      <c r="AD22" s="26"/>
      <c r="AE22" s="26"/>
      <c r="AF22" s="26"/>
    </row>
    <row r="23" spans="1:32" ht="46" customHeight="1" x14ac:dyDescent="0.2">
      <c r="A23" s="22"/>
      <c r="B23" s="102" t="s">
        <v>8</v>
      </c>
      <c r="C23" s="102"/>
      <c r="D23" s="102"/>
      <c r="E23" s="102"/>
      <c r="F23" s="102"/>
      <c r="G23" s="22"/>
      <c r="H23" s="22"/>
      <c r="I23" s="22"/>
      <c r="J23" s="22"/>
      <c r="K23" s="22"/>
      <c r="L23" s="22"/>
      <c r="M23" s="22"/>
      <c r="N23" s="22"/>
      <c r="O23" s="22"/>
      <c r="P23" s="22"/>
      <c r="Q23" s="22"/>
      <c r="R23" s="22"/>
      <c r="S23" s="22"/>
      <c r="T23" s="22"/>
      <c r="U23" s="22"/>
      <c r="V23" s="26"/>
      <c r="W23" s="26"/>
      <c r="X23" s="26"/>
      <c r="Y23" s="26"/>
      <c r="Z23" s="26"/>
      <c r="AA23" s="26"/>
      <c r="AB23" s="26"/>
      <c r="AC23" s="26"/>
      <c r="AD23" s="26"/>
      <c r="AE23" s="26"/>
      <c r="AF23" s="26"/>
    </row>
    <row r="24" spans="1:32" x14ac:dyDescent="0.2">
      <c r="A24" s="22"/>
      <c r="B24" s="104"/>
      <c r="C24" s="104"/>
      <c r="D24" s="104"/>
      <c r="E24" s="104"/>
      <c r="F24" s="104"/>
      <c r="G24" s="22"/>
      <c r="H24" s="22"/>
      <c r="I24" s="22"/>
      <c r="J24" s="22"/>
      <c r="K24" s="22"/>
      <c r="L24" s="22"/>
      <c r="M24" s="22"/>
      <c r="N24" s="22"/>
      <c r="O24" s="22"/>
      <c r="P24" s="22"/>
      <c r="Q24" s="22"/>
      <c r="R24" s="22"/>
      <c r="S24" s="22"/>
      <c r="T24" s="22"/>
      <c r="U24" s="22"/>
      <c r="V24" s="26"/>
      <c r="W24" s="26"/>
      <c r="X24" s="26"/>
      <c r="Y24" s="26"/>
      <c r="Z24" s="26"/>
      <c r="AA24" s="26"/>
      <c r="AB24" s="26"/>
      <c r="AC24" s="26"/>
      <c r="AD24" s="26"/>
      <c r="AE24" s="26"/>
      <c r="AF24" s="26"/>
    </row>
    <row r="25" spans="1:32" ht="18" customHeight="1" x14ac:dyDescent="0.2">
      <c r="A25" s="22"/>
      <c r="B25" s="103" t="s">
        <v>9</v>
      </c>
      <c r="C25" s="103"/>
      <c r="D25" s="103"/>
      <c r="E25" s="103"/>
      <c r="F25" s="103"/>
      <c r="G25" s="22"/>
      <c r="H25" s="22"/>
      <c r="I25" s="22"/>
      <c r="J25" s="22"/>
      <c r="K25" s="22"/>
      <c r="L25" s="22"/>
      <c r="M25" s="22"/>
      <c r="N25" s="22"/>
      <c r="O25" s="22"/>
      <c r="P25" s="22"/>
      <c r="Q25" s="22"/>
      <c r="R25" s="22"/>
      <c r="S25" s="22"/>
      <c r="T25" s="22"/>
      <c r="U25" s="22"/>
      <c r="V25" s="26"/>
      <c r="W25" s="26"/>
      <c r="X25" s="26"/>
      <c r="Y25" s="26"/>
      <c r="Z25" s="26"/>
      <c r="AA25" s="26"/>
      <c r="AB25" s="26"/>
      <c r="AC25" s="26"/>
      <c r="AD25" s="26"/>
      <c r="AE25" s="26"/>
      <c r="AF25" s="26"/>
    </row>
    <row r="26" spans="1:32" ht="95.25" customHeight="1" x14ac:dyDescent="0.2">
      <c r="A26" s="22"/>
      <c r="B26" s="102" t="s">
        <v>10</v>
      </c>
      <c r="C26" s="102"/>
      <c r="D26" s="102"/>
      <c r="E26" s="102"/>
      <c r="F26" s="102"/>
      <c r="G26" s="22"/>
      <c r="H26" s="22"/>
      <c r="I26" s="22"/>
      <c r="J26" s="22"/>
      <c r="K26" s="26"/>
      <c r="L26" s="26"/>
      <c r="M26" s="26"/>
      <c r="N26" s="26"/>
      <c r="O26" s="26"/>
      <c r="P26" s="22"/>
      <c r="Q26" s="22"/>
      <c r="R26" s="22"/>
      <c r="S26" s="22"/>
      <c r="T26" s="22"/>
      <c r="U26" s="22"/>
      <c r="V26" s="26"/>
      <c r="W26" s="26"/>
      <c r="X26" s="26"/>
      <c r="Y26" s="26"/>
      <c r="Z26" s="26"/>
      <c r="AA26" s="26"/>
      <c r="AB26" s="26"/>
      <c r="AC26" s="26"/>
      <c r="AD26" s="26"/>
      <c r="AE26" s="26"/>
      <c r="AF26" s="26"/>
    </row>
    <row r="27" spans="1:32" x14ac:dyDescent="0.2">
      <c r="A27" s="22"/>
      <c r="B27" s="104"/>
      <c r="C27" s="104"/>
      <c r="D27" s="104"/>
      <c r="E27" s="104"/>
      <c r="F27" s="104"/>
      <c r="G27" s="22"/>
      <c r="H27" s="22"/>
      <c r="I27" s="22"/>
      <c r="J27" s="22"/>
      <c r="K27" s="26"/>
      <c r="L27" s="26"/>
      <c r="M27" s="26"/>
      <c r="N27" s="26"/>
      <c r="O27" s="26"/>
      <c r="P27" s="22"/>
      <c r="Q27" s="22"/>
      <c r="R27" s="22"/>
      <c r="S27" s="22"/>
      <c r="T27" s="22"/>
      <c r="U27" s="22"/>
      <c r="V27" s="26"/>
      <c r="W27" s="26"/>
      <c r="X27" s="26"/>
      <c r="Y27" s="26"/>
      <c r="Z27" s="26"/>
      <c r="AA27" s="26"/>
      <c r="AB27" s="26"/>
      <c r="AC27" s="26"/>
      <c r="AD27" s="26"/>
      <c r="AE27" s="26"/>
      <c r="AF27" s="26"/>
    </row>
    <row r="28" spans="1:32" x14ac:dyDescent="0.2">
      <c r="A28" s="22"/>
      <c r="B28" s="103" t="s">
        <v>11</v>
      </c>
      <c r="C28" s="103"/>
      <c r="D28" s="103"/>
      <c r="E28" s="103"/>
      <c r="F28" s="103"/>
      <c r="G28" s="22"/>
      <c r="H28" s="22"/>
      <c r="I28" s="22"/>
      <c r="J28" s="22"/>
      <c r="K28" s="27"/>
      <c r="L28" s="26"/>
      <c r="M28" s="26"/>
      <c r="N28" s="26"/>
      <c r="O28" s="26"/>
      <c r="P28" s="22"/>
      <c r="Q28" s="22"/>
      <c r="R28" s="22"/>
      <c r="S28" s="22"/>
      <c r="T28" s="22"/>
      <c r="U28" s="22"/>
      <c r="V28" s="26"/>
      <c r="W28" s="26"/>
      <c r="X28" s="26"/>
      <c r="Y28" s="26"/>
      <c r="Z28" s="26"/>
      <c r="AA28" s="26"/>
      <c r="AB28" s="26"/>
      <c r="AC28" s="26"/>
      <c r="AD28" s="26"/>
      <c r="AE28" s="26"/>
      <c r="AF28" s="26"/>
    </row>
    <row r="29" spans="1:32" ht="61" customHeight="1" x14ac:dyDescent="0.2">
      <c r="A29" s="22"/>
      <c r="B29" s="102" t="s">
        <v>12</v>
      </c>
      <c r="C29" s="102"/>
      <c r="D29" s="102"/>
      <c r="E29" s="102"/>
      <c r="F29" s="102"/>
      <c r="G29" s="22"/>
      <c r="H29" s="22"/>
      <c r="I29" s="22"/>
      <c r="J29" s="22"/>
      <c r="K29" s="26"/>
      <c r="L29" s="26"/>
      <c r="M29" s="26"/>
      <c r="N29" s="26"/>
      <c r="O29" s="26"/>
      <c r="P29" s="22"/>
      <c r="Q29" s="22"/>
      <c r="R29" s="22"/>
      <c r="S29" s="22"/>
      <c r="T29" s="22"/>
      <c r="U29" s="22"/>
      <c r="V29" s="26"/>
      <c r="W29" s="26"/>
      <c r="X29" s="26"/>
      <c r="Y29" s="26"/>
      <c r="Z29" s="26"/>
      <c r="AA29" s="26"/>
      <c r="AB29" s="26"/>
      <c r="AC29" s="26"/>
      <c r="AD29" s="26"/>
      <c r="AE29" s="26"/>
      <c r="AF29" s="26"/>
    </row>
    <row r="30" spans="1:32" x14ac:dyDescent="0.2">
      <c r="A30" s="22"/>
      <c r="B30" s="105"/>
      <c r="C30" s="105"/>
      <c r="D30" s="105"/>
      <c r="E30" s="105"/>
      <c r="F30" s="105"/>
      <c r="G30" s="22"/>
      <c r="H30" s="22"/>
      <c r="I30" s="22"/>
      <c r="J30" s="22"/>
      <c r="K30" s="26"/>
      <c r="L30" s="26"/>
      <c r="M30" s="26"/>
      <c r="N30" s="26"/>
      <c r="O30" s="26"/>
      <c r="P30" s="22"/>
      <c r="Q30" s="22"/>
      <c r="R30" s="22"/>
      <c r="S30" s="22"/>
      <c r="T30" s="22"/>
      <c r="U30" s="22"/>
      <c r="V30" s="26"/>
      <c r="W30" s="26"/>
      <c r="X30" s="26"/>
      <c r="Y30" s="26"/>
      <c r="Z30" s="26"/>
      <c r="AA30" s="26"/>
      <c r="AB30" s="26"/>
      <c r="AC30" s="26"/>
      <c r="AD30" s="26"/>
      <c r="AE30" s="26"/>
      <c r="AF30" s="26"/>
    </row>
    <row r="31" spans="1:32" s="22" customFormat="1" x14ac:dyDescent="0.2">
      <c r="B31" s="103" t="s">
        <v>13</v>
      </c>
      <c r="C31" s="103"/>
      <c r="D31" s="103"/>
      <c r="E31" s="103"/>
      <c r="F31" s="103"/>
      <c r="K31" s="26"/>
      <c r="L31" s="26"/>
      <c r="M31" s="26"/>
      <c r="N31" s="26"/>
      <c r="O31" s="26"/>
      <c r="V31" s="26"/>
      <c r="W31" s="26"/>
      <c r="X31" s="26"/>
      <c r="Y31" s="26"/>
      <c r="Z31" s="26"/>
      <c r="AA31" s="26"/>
      <c r="AB31" s="26"/>
      <c r="AC31" s="26"/>
      <c r="AD31" s="26"/>
      <c r="AE31" s="26"/>
      <c r="AF31" s="26"/>
    </row>
    <row r="32" spans="1:32" s="22" customFormat="1" ht="3" customHeight="1" x14ac:dyDescent="0.2">
      <c r="B32" s="25"/>
      <c r="C32" s="25"/>
      <c r="D32" s="25"/>
      <c r="E32" s="25"/>
      <c r="F32" s="25"/>
    </row>
    <row r="33" spans="2:6" s="22" customFormat="1" ht="31.5" customHeight="1" x14ac:dyDescent="0.2">
      <c r="B33" s="102" t="s">
        <v>14</v>
      </c>
      <c r="C33" s="102"/>
      <c r="D33" s="102"/>
      <c r="E33" s="102"/>
      <c r="F33" s="102"/>
    </row>
    <row r="34" spans="2:6" s="22" customFormat="1" ht="117" customHeight="1" x14ac:dyDescent="0.2">
      <c r="B34" s="102" t="s">
        <v>116</v>
      </c>
      <c r="C34" s="102"/>
      <c r="D34" s="102"/>
      <c r="E34" s="102"/>
      <c r="F34" s="102"/>
    </row>
    <row r="35" spans="2:6" s="22" customFormat="1" x14ac:dyDescent="0.2">
      <c r="B35" s="104"/>
      <c r="C35" s="104"/>
      <c r="D35" s="104"/>
      <c r="E35" s="104"/>
      <c r="F35" s="104"/>
    </row>
    <row r="36" spans="2:6" s="22" customFormat="1" x14ac:dyDescent="0.2">
      <c r="B36" s="103" t="s">
        <v>15</v>
      </c>
      <c r="C36" s="103"/>
      <c r="D36" s="103"/>
      <c r="E36" s="103"/>
      <c r="F36" s="103"/>
    </row>
    <row r="37" spans="2:6" s="22" customFormat="1" ht="5.25" customHeight="1" x14ac:dyDescent="0.2">
      <c r="B37" s="25"/>
      <c r="C37" s="25"/>
      <c r="D37" s="25"/>
      <c r="E37" s="25"/>
      <c r="F37" s="25"/>
    </row>
    <row r="38" spans="2:6" s="22" customFormat="1" ht="29.25" customHeight="1" x14ac:dyDescent="0.2">
      <c r="B38" s="102" t="s">
        <v>16</v>
      </c>
      <c r="C38" s="102"/>
      <c r="D38" s="102"/>
      <c r="E38" s="102"/>
      <c r="F38" s="102"/>
    </row>
    <row r="39" spans="2:6" s="22" customFormat="1" ht="63" customHeight="1" x14ac:dyDescent="0.2">
      <c r="B39" s="97" t="s">
        <v>17</v>
      </c>
      <c r="C39" s="97"/>
      <c r="D39" s="97"/>
      <c r="E39" s="97"/>
      <c r="F39" s="97"/>
    </row>
    <row r="40" spans="2:6" s="22" customFormat="1" ht="31.5" customHeight="1" x14ac:dyDescent="0.2">
      <c r="B40" s="98" t="s">
        <v>18</v>
      </c>
      <c r="C40" s="98"/>
      <c r="D40" s="98"/>
      <c r="E40" s="98"/>
      <c r="F40" s="98"/>
    </row>
    <row r="41" spans="2:6" s="22" customFormat="1" x14ac:dyDescent="0.2">
      <c r="B41" s="99"/>
      <c r="C41" s="99"/>
      <c r="D41" s="99"/>
      <c r="E41" s="99"/>
      <c r="F41" s="99"/>
    </row>
    <row r="42" spans="2:6" s="22" customFormat="1" ht="32.25" customHeight="1" x14ac:dyDescent="0.2">
      <c r="B42" s="100" t="s">
        <v>19</v>
      </c>
      <c r="C42" s="100"/>
      <c r="D42" s="100"/>
      <c r="E42" s="100"/>
      <c r="F42" s="100"/>
    </row>
    <row r="43" spans="2:6" s="22" customFormat="1" x14ac:dyDescent="0.2">
      <c r="B43" s="101"/>
      <c r="C43" s="101"/>
      <c r="D43" s="101"/>
      <c r="E43" s="101"/>
      <c r="F43" s="101"/>
    </row>
    <row r="44" spans="2:6" s="22" customFormat="1" x14ac:dyDescent="0.2">
      <c r="B44" s="96"/>
      <c r="C44" s="96"/>
      <c r="D44" s="96"/>
      <c r="E44" s="96"/>
      <c r="F44" s="96"/>
    </row>
    <row r="45" spans="2:6" s="22" customFormat="1" x14ac:dyDescent="0.2">
      <c r="B45" s="96"/>
      <c r="C45" s="96"/>
      <c r="D45" s="96"/>
      <c r="E45" s="96"/>
      <c r="F45" s="96"/>
    </row>
    <row r="46" spans="2:6" s="22" customFormat="1" x14ac:dyDescent="0.2">
      <c r="B46" s="96"/>
      <c r="C46" s="96"/>
      <c r="D46" s="96"/>
      <c r="E46" s="96"/>
      <c r="F46" s="96"/>
    </row>
    <row r="47" spans="2:6" s="22" customFormat="1" x14ac:dyDescent="0.2">
      <c r="B47" s="96"/>
      <c r="C47" s="96"/>
      <c r="D47" s="96"/>
      <c r="E47" s="96"/>
      <c r="F47" s="96"/>
    </row>
    <row r="48" spans="2:6" s="22" customFormat="1" x14ac:dyDescent="0.2">
      <c r="B48" s="96"/>
      <c r="C48" s="96"/>
      <c r="D48" s="96"/>
      <c r="E48" s="96"/>
      <c r="F48" s="96"/>
    </row>
    <row r="49" spans="2:6" s="22" customFormat="1" x14ac:dyDescent="0.2">
      <c r="B49" s="96"/>
      <c r="C49" s="96"/>
      <c r="D49" s="96"/>
      <c r="E49" s="96"/>
      <c r="F49" s="96"/>
    </row>
    <row r="50" spans="2:6" s="22" customFormat="1" x14ac:dyDescent="0.2">
      <c r="B50" s="96"/>
      <c r="C50" s="96"/>
      <c r="D50" s="96"/>
      <c r="E50" s="96"/>
      <c r="F50" s="96"/>
    </row>
    <row r="51" spans="2:6" s="22" customFormat="1" x14ac:dyDescent="0.2">
      <c r="B51" s="96"/>
      <c r="C51" s="96"/>
      <c r="D51" s="96"/>
      <c r="E51" s="96"/>
      <c r="F51" s="96"/>
    </row>
    <row r="52" spans="2:6" s="22" customFormat="1" x14ac:dyDescent="0.2">
      <c r="B52" s="96"/>
      <c r="C52" s="96"/>
      <c r="D52" s="96"/>
      <c r="E52" s="96"/>
      <c r="F52" s="96"/>
    </row>
    <row r="53" spans="2:6" s="22" customFormat="1" x14ac:dyDescent="0.2">
      <c r="B53" s="96"/>
      <c r="C53" s="96"/>
      <c r="D53" s="96"/>
      <c r="E53" s="96"/>
      <c r="F53" s="96"/>
    </row>
    <row r="54" spans="2:6" s="22" customFormat="1" x14ac:dyDescent="0.2">
      <c r="B54" s="96"/>
      <c r="C54" s="96"/>
      <c r="D54" s="96"/>
      <c r="E54" s="96"/>
      <c r="F54" s="96"/>
    </row>
    <row r="55" spans="2:6" s="22" customFormat="1" x14ac:dyDescent="0.2">
      <c r="B55" s="96"/>
      <c r="C55" s="96"/>
      <c r="D55" s="96"/>
      <c r="E55" s="96"/>
      <c r="F55" s="96"/>
    </row>
    <row r="56" spans="2:6" s="22" customFormat="1" x14ac:dyDescent="0.2">
      <c r="B56" s="96"/>
      <c r="C56" s="96"/>
      <c r="D56" s="96"/>
      <c r="E56" s="96"/>
      <c r="F56" s="96"/>
    </row>
    <row r="57" spans="2:6" s="22" customFormat="1" x14ac:dyDescent="0.2">
      <c r="B57" s="96"/>
      <c r="C57" s="96"/>
      <c r="D57" s="96"/>
      <c r="E57" s="96"/>
      <c r="F57" s="96"/>
    </row>
    <row r="58" spans="2:6" s="22" customFormat="1" x14ac:dyDescent="0.2">
      <c r="B58" s="96"/>
      <c r="C58" s="96"/>
      <c r="D58" s="96"/>
      <c r="E58" s="96"/>
      <c r="F58" s="96"/>
    </row>
    <row r="59" spans="2:6" s="22" customFormat="1" x14ac:dyDescent="0.2">
      <c r="B59" s="96"/>
      <c r="C59" s="96"/>
      <c r="D59" s="96"/>
      <c r="E59" s="96"/>
      <c r="F59" s="96"/>
    </row>
    <row r="60" spans="2:6" s="22" customFormat="1" x14ac:dyDescent="0.2">
      <c r="B60" s="96"/>
      <c r="C60" s="96"/>
      <c r="D60" s="96"/>
      <c r="E60" s="96"/>
      <c r="F60" s="96"/>
    </row>
    <row r="61" spans="2:6" s="22" customFormat="1" x14ac:dyDescent="0.2">
      <c r="B61" s="96"/>
      <c r="C61" s="96"/>
      <c r="D61" s="96"/>
      <c r="E61" s="96"/>
      <c r="F61" s="96"/>
    </row>
    <row r="62" spans="2:6" s="22" customFormat="1" x14ac:dyDescent="0.2">
      <c r="B62" s="96"/>
      <c r="C62" s="96"/>
      <c r="D62" s="96"/>
      <c r="E62" s="96"/>
      <c r="F62" s="96"/>
    </row>
    <row r="63" spans="2:6" s="22" customFormat="1" x14ac:dyDescent="0.2">
      <c r="B63" s="96"/>
      <c r="C63" s="96"/>
      <c r="D63" s="96"/>
      <c r="E63" s="96"/>
      <c r="F63" s="96"/>
    </row>
    <row r="64" spans="2:6" s="22" customFormat="1" x14ac:dyDescent="0.2">
      <c r="B64" s="96"/>
      <c r="C64" s="96"/>
      <c r="D64" s="96"/>
      <c r="E64" s="96"/>
      <c r="F64" s="96"/>
    </row>
    <row r="65" spans="1:34" s="22" customFormat="1" x14ac:dyDescent="0.2">
      <c r="B65" s="96"/>
      <c r="C65" s="96"/>
      <c r="D65" s="96"/>
      <c r="E65" s="96"/>
      <c r="F65" s="96"/>
    </row>
    <row r="66" spans="1:34" s="22" customFormat="1" x14ac:dyDescent="0.2">
      <c r="B66" s="96"/>
      <c r="C66" s="96"/>
      <c r="D66" s="96"/>
      <c r="E66" s="96"/>
      <c r="F66" s="96"/>
    </row>
    <row r="67" spans="1:34" s="22" customFormat="1" x14ac:dyDescent="0.2">
      <c r="A67" s="26"/>
      <c r="B67" s="95"/>
      <c r="C67" s="95"/>
      <c r="D67" s="95"/>
      <c r="E67" s="95"/>
      <c r="F67" s="95"/>
    </row>
    <row r="68" spans="1:34" s="22" customFormat="1" x14ac:dyDescent="0.2">
      <c r="A68" s="26"/>
      <c r="B68" s="95"/>
      <c r="C68" s="95"/>
      <c r="D68" s="95"/>
      <c r="E68" s="95"/>
      <c r="F68" s="95"/>
    </row>
    <row r="69" spans="1:34" s="22" customFormat="1" x14ac:dyDescent="0.2">
      <c r="A69" s="26"/>
      <c r="B69" s="95"/>
      <c r="C69" s="95"/>
      <c r="D69" s="95"/>
      <c r="E69" s="95"/>
      <c r="F69" s="95"/>
    </row>
    <row r="70" spans="1:34" s="22" customFormat="1" x14ac:dyDescent="0.2">
      <c r="A70" s="26"/>
      <c r="B70" s="95"/>
      <c r="C70" s="95"/>
      <c r="D70" s="95"/>
      <c r="E70" s="95"/>
      <c r="F70" s="95"/>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row>
    <row r="71" spans="1:34" s="22" customFormat="1" x14ac:dyDescent="0.2">
      <c r="A71" s="26"/>
      <c r="B71" s="95"/>
      <c r="C71" s="95"/>
      <c r="D71" s="95"/>
      <c r="E71" s="95"/>
      <c r="F71" s="95"/>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1:34" s="22" customFormat="1" x14ac:dyDescent="0.2">
      <c r="A72" s="26"/>
      <c r="B72" s="95"/>
      <c r="C72" s="95"/>
      <c r="D72" s="95"/>
      <c r="E72" s="95"/>
      <c r="F72" s="95"/>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s="22" customFormat="1" x14ac:dyDescent="0.2">
      <c r="A73" s="26"/>
      <c r="B73" s="95"/>
      <c r="C73" s="95"/>
      <c r="D73" s="95"/>
      <c r="E73" s="95"/>
      <c r="F73" s="95"/>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1:34" s="22" customFormat="1" x14ac:dyDescent="0.2">
      <c r="A74" s="26"/>
      <c r="B74" s="95"/>
      <c r="C74" s="95"/>
      <c r="D74" s="95"/>
      <c r="E74" s="95"/>
      <c r="F74" s="95"/>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row>
    <row r="75" spans="1:34" x14ac:dyDescent="0.2">
      <c r="A75" s="26"/>
      <c r="B75" s="95"/>
      <c r="C75" s="95"/>
      <c r="D75" s="95"/>
      <c r="E75" s="95"/>
      <c r="F75" s="95"/>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row>
    <row r="76" spans="1:34" x14ac:dyDescent="0.2">
      <c r="A76" s="26"/>
      <c r="B76" s="95"/>
      <c r="C76" s="95"/>
      <c r="D76" s="95"/>
      <c r="E76" s="95"/>
      <c r="F76" s="95"/>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row>
    <row r="77" spans="1:34" x14ac:dyDescent="0.2">
      <c r="A77" s="26"/>
      <c r="B77" s="95"/>
      <c r="C77" s="95"/>
      <c r="D77" s="95"/>
      <c r="E77" s="95"/>
      <c r="F77" s="9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x14ac:dyDescent="0.2">
      <c r="A78" s="26"/>
      <c r="B78" s="95"/>
      <c r="C78" s="95"/>
      <c r="D78" s="95"/>
      <c r="E78" s="95"/>
      <c r="F78" s="95"/>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x14ac:dyDescent="0.2">
      <c r="A79" s="26"/>
      <c r="B79" s="95"/>
      <c r="C79" s="95"/>
      <c r="D79" s="95"/>
      <c r="E79" s="95"/>
      <c r="F79" s="95"/>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row>
    <row r="80" spans="1:34" x14ac:dyDescent="0.2">
      <c r="A80" s="26"/>
      <c r="B80" s="95"/>
      <c r="C80" s="95"/>
      <c r="D80" s="95"/>
      <c r="E80" s="95"/>
      <c r="F80" s="95"/>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row>
    <row r="81" spans="1:34" x14ac:dyDescent="0.2">
      <c r="A81" s="26"/>
      <c r="B81" s="95"/>
      <c r="C81" s="95"/>
      <c r="D81" s="95"/>
      <c r="E81" s="95"/>
      <c r="F81" s="95"/>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row>
    <row r="82" spans="1:34" x14ac:dyDescent="0.2">
      <c r="A82" s="26"/>
      <c r="B82" s="95"/>
      <c r="C82" s="95"/>
      <c r="D82" s="95"/>
      <c r="E82" s="95"/>
      <c r="F82" s="95"/>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row>
    <row r="83" spans="1:34" x14ac:dyDescent="0.2">
      <c r="A83" s="26"/>
      <c r="B83" s="95"/>
      <c r="C83" s="95"/>
      <c r="D83" s="95"/>
      <c r="E83" s="95"/>
      <c r="F83" s="95"/>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row>
    <row r="84" spans="1:34" x14ac:dyDescent="0.2">
      <c r="A84" s="26"/>
      <c r="B84" s="95"/>
      <c r="C84" s="95"/>
      <c r="D84" s="95"/>
      <c r="E84" s="95"/>
      <c r="F84" s="95"/>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1:34" x14ac:dyDescent="0.2">
      <c r="A85" s="26"/>
      <c r="B85" s="95"/>
      <c r="C85" s="95"/>
      <c r="D85" s="95"/>
      <c r="E85" s="95"/>
      <c r="F85" s="95"/>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row>
    <row r="86" spans="1:34" x14ac:dyDescent="0.2">
      <c r="A86" s="26"/>
      <c r="B86" s="95"/>
      <c r="C86" s="95"/>
      <c r="D86" s="95"/>
      <c r="E86" s="95"/>
      <c r="F86" s="95"/>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row>
    <row r="87" spans="1:34" x14ac:dyDescent="0.2">
      <c r="A87" s="26"/>
      <c r="B87" s="95"/>
      <c r="C87" s="95"/>
      <c r="D87" s="95"/>
      <c r="E87" s="95"/>
      <c r="F87" s="95"/>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row>
    <row r="88" spans="1:34" x14ac:dyDescent="0.2">
      <c r="A88" s="26"/>
      <c r="B88" s="95"/>
      <c r="C88" s="95"/>
      <c r="D88" s="95"/>
      <c r="E88" s="95"/>
      <c r="F88" s="95"/>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row>
    <row r="89" spans="1:34" x14ac:dyDescent="0.2">
      <c r="A89" s="26"/>
      <c r="B89" s="95"/>
      <c r="C89" s="95"/>
      <c r="D89" s="95"/>
      <c r="E89" s="95"/>
      <c r="F89" s="95"/>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row>
    <row r="90" spans="1:34" x14ac:dyDescent="0.2">
      <c r="A90" s="26"/>
      <c r="B90" s="95"/>
      <c r="C90" s="95"/>
      <c r="D90" s="95"/>
      <c r="E90" s="95"/>
      <c r="F90" s="95"/>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row>
    <row r="91" spans="1:34" x14ac:dyDescent="0.2">
      <c r="A91" s="26"/>
      <c r="B91" s="95"/>
      <c r="C91" s="95"/>
      <c r="D91" s="95"/>
      <c r="E91" s="95"/>
      <c r="F91" s="95"/>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row>
    <row r="92" spans="1:34" x14ac:dyDescent="0.2">
      <c r="A92" s="26"/>
      <c r="B92" s="95"/>
      <c r="C92" s="95"/>
      <c r="D92" s="95"/>
      <c r="E92" s="95"/>
      <c r="F92" s="95"/>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row>
    <row r="93" spans="1:34" x14ac:dyDescent="0.2">
      <c r="A93" s="26"/>
      <c r="B93" s="95"/>
      <c r="C93" s="95"/>
      <c r="D93" s="95"/>
      <c r="E93" s="95"/>
      <c r="F93" s="95"/>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row>
    <row r="94" spans="1:34" x14ac:dyDescent="0.2">
      <c r="A94" s="26"/>
      <c r="B94" s="95"/>
      <c r="C94" s="95"/>
      <c r="D94" s="95"/>
      <c r="E94" s="95"/>
      <c r="F94" s="95"/>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row>
    <row r="95" spans="1:34" x14ac:dyDescent="0.2">
      <c r="A95" s="26"/>
      <c r="B95" s="95"/>
      <c r="C95" s="95"/>
      <c r="D95" s="95"/>
      <c r="E95" s="95"/>
      <c r="F95" s="95"/>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row>
    <row r="96" spans="1:34"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1:34"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row>
    <row r="98" spans="1:34"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row>
    <row r="99" spans="1:34"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row>
    <row r="100" spans="1:34"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row>
    <row r="101" spans="1:34"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row>
  </sheetData>
  <sheetProtection selectLockedCells="1" selectUnlockedCells="1"/>
  <protectedRanges>
    <protectedRange sqref="C43:D43 C9:C11 B8:B11 E12 C96:E1048576 G27:G28 K28 D8:XFD11 F29:XFD1048576 H26:J28 M26:XFD28 K26:L27 F26:F28 F12:XFD25 B13:B1048576 B1:XFD7" name="Bereich1"/>
  </protectedRanges>
  <mergeCells count="93">
    <mergeCell ref="B12:F12"/>
    <mergeCell ref="A1:F1"/>
    <mergeCell ref="A2:F2"/>
    <mergeCell ref="C3:F3"/>
    <mergeCell ref="A5:F5"/>
    <mergeCell ref="A6:F6"/>
    <mergeCell ref="C7:F7"/>
    <mergeCell ref="C8:F8"/>
    <mergeCell ref="C9:F9"/>
    <mergeCell ref="C10:F10"/>
    <mergeCell ref="C11:F11"/>
    <mergeCell ref="C4:F4"/>
    <mergeCell ref="B24:F24"/>
    <mergeCell ref="B13:F13"/>
    <mergeCell ref="B14:F14"/>
    <mergeCell ref="B15:F15"/>
    <mergeCell ref="B16:F16"/>
    <mergeCell ref="B17:F17"/>
    <mergeCell ref="B18:F18"/>
    <mergeCell ref="B19:F19"/>
    <mergeCell ref="B20:F20"/>
    <mergeCell ref="B21:F21"/>
    <mergeCell ref="B22:F22"/>
    <mergeCell ref="B23:F23"/>
    <mergeCell ref="B38:F38"/>
    <mergeCell ref="B25:F25"/>
    <mergeCell ref="B26:F26"/>
    <mergeCell ref="B27:F27"/>
    <mergeCell ref="B28:F28"/>
    <mergeCell ref="B29:F29"/>
    <mergeCell ref="B30:F30"/>
    <mergeCell ref="B31:F31"/>
    <mergeCell ref="B33:F33"/>
    <mergeCell ref="B34:F34"/>
    <mergeCell ref="B35:F35"/>
    <mergeCell ref="B36:F36"/>
    <mergeCell ref="B50:F50"/>
    <mergeCell ref="B39:F39"/>
    <mergeCell ref="B40:F40"/>
    <mergeCell ref="B41:F41"/>
    <mergeCell ref="B42:F42"/>
    <mergeCell ref="B43:F43"/>
    <mergeCell ref="B44:F44"/>
    <mergeCell ref="B45:F45"/>
    <mergeCell ref="B46:F46"/>
    <mergeCell ref="B47:F47"/>
    <mergeCell ref="B48:F48"/>
    <mergeCell ref="B49:F49"/>
    <mergeCell ref="B62:F62"/>
    <mergeCell ref="B51:F51"/>
    <mergeCell ref="B52:F52"/>
    <mergeCell ref="B53:F53"/>
    <mergeCell ref="B54:F54"/>
    <mergeCell ref="B55:F55"/>
    <mergeCell ref="B56:F56"/>
    <mergeCell ref="B57:F57"/>
    <mergeCell ref="B58:F58"/>
    <mergeCell ref="B59:F59"/>
    <mergeCell ref="B60:F60"/>
    <mergeCell ref="B61:F61"/>
    <mergeCell ref="B74:F74"/>
    <mergeCell ref="B63:F63"/>
    <mergeCell ref="B64:F64"/>
    <mergeCell ref="B65:F65"/>
    <mergeCell ref="B66:F66"/>
    <mergeCell ref="B67:F67"/>
    <mergeCell ref="B68:F68"/>
    <mergeCell ref="B69:F69"/>
    <mergeCell ref="B70:F70"/>
    <mergeCell ref="B71:F71"/>
    <mergeCell ref="B72:F72"/>
    <mergeCell ref="B73:F73"/>
    <mergeCell ref="B86:F86"/>
    <mergeCell ref="B75:F75"/>
    <mergeCell ref="B76:F76"/>
    <mergeCell ref="B77:F77"/>
    <mergeCell ref="B78:F78"/>
    <mergeCell ref="B79:F79"/>
    <mergeCell ref="B80:F80"/>
    <mergeCell ref="B81:F81"/>
    <mergeCell ref="B82:F82"/>
    <mergeCell ref="B83:F83"/>
    <mergeCell ref="B84:F84"/>
    <mergeCell ref="B85:F85"/>
    <mergeCell ref="B93:F93"/>
    <mergeCell ref="B94:F94"/>
    <mergeCell ref="B95:F95"/>
    <mergeCell ref="B87:F87"/>
    <mergeCell ref="B88:F88"/>
    <mergeCell ref="B89:F89"/>
    <mergeCell ref="B90:F90"/>
    <mergeCell ref="B91:F91"/>
    <mergeCell ref="B92:F92"/>
  </mergeCells>
  <hyperlinks>
    <hyperlink ref="C10" r:id="rId1" xr:uid="{AA870AE9-46C2-484E-AA2E-A1639C560D45}"/>
  </hyperlinks>
  <pageMargins left="0.7" right="0.7" top="0.78740157499999996" bottom="0.78740157499999996" header="0.3" footer="0.3"/>
  <pageSetup paperSize="9" scale="68" orientation="portrait" horizontalDpi="1200" verticalDpi="1200" r:id="rId2"/>
  <colBreaks count="1" manualBreakCount="1">
    <brk id="6" max="98"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7730-CCE1-490E-8450-C5589388E93C}">
  <sheetPr>
    <pageSetUpPr fitToPage="1"/>
  </sheetPr>
  <dimension ref="B2:O70"/>
  <sheetViews>
    <sheetView showGridLines="0" zoomScale="88" zoomScaleNormal="88" workbookViewId="0">
      <selection activeCell="J19" sqref="J19"/>
    </sheetView>
  </sheetViews>
  <sheetFormatPr baseColWidth="10" defaultColWidth="11.42578125" defaultRowHeight="15" x14ac:dyDescent="0.2"/>
  <cols>
    <col min="1" max="1" width="4" style="5" customWidth="1"/>
    <col min="2" max="2" width="3" style="5" customWidth="1"/>
    <col min="3" max="3" width="10" style="5" customWidth="1"/>
    <col min="4" max="4" width="19.42578125" style="5" customWidth="1"/>
    <col min="5" max="5" width="30.42578125" style="5" customWidth="1"/>
    <col min="6" max="7" width="8.5703125" style="5" hidden="1" customWidth="1"/>
    <col min="8" max="9" width="8.85546875" style="5" customWidth="1"/>
    <col min="10" max="11" width="8.42578125" style="5" customWidth="1"/>
    <col min="12" max="12" width="10.42578125" style="5" customWidth="1"/>
    <col min="13" max="13" width="28" style="5" customWidth="1"/>
    <col min="14" max="14" width="8.42578125" style="28" customWidth="1"/>
    <col min="15" max="15" width="8.42578125" style="5" customWidth="1"/>
    <col min="16" max="16384" width="11.42578125" style="5"/>
  </cols>
  <sheetData>
    <row r="2" spans="2:15" x14ac:dyDescent="0.2">
      <c r="B2" s="117" t="s">
        <v>20</v>
      </c>
      <c r="C2" s="118"/>
      <c r="D2" s="89" t="s">
        <v>117</v>
      </c>
      <c r="J2" s="50" t="s">
        <v>22</v>
      </c>
      <c r="K2" s="50"/>
    </row>
    <row r="3" spans="2:15" x14ac:dyDescent="0.2">
      <c r="B3" s="117" t="s">
        <v>21</v>
      </c>
      <c r="C3" s="118"/>
      <c r="D3" s="89" t="s">
        <v>118</v>
      </c>
      <c r="J3" s="29">
        <v>0</v>
      </c>
      <c r="K3" s="30" t="s">
        <v>24</v>
      </c>
    </row>
    <row r="4" spans="2:15" x14ac:dyDescent="0.2">
      <c r="B4" s="117" t="s">
        <v>23</v>
      </c>
      <c r="C4" s="118"/>
      <c r="D4" s="89" t="s">
        <v>119</v>
      </c>
      <c r="J4" s="29">
        <v>0.5</v>
      </c>
      <c r="K4" s="30" t="s">
        <v>27</v>
      </c>
    </row>
    <row r="5" spans="2:15" ht="16" thickBot="1" x14ac:dyDescent="0.25">
      <c r="B5" s="117" t="s">
        <v>26</v>
      </c>
      <c r="C5" s="118"/>
      <c r="D5" s="89" t="s">
        <v>120</v>
      </c>
      <c r="J5" s="34">
        <v>1</v>
      </c>
      <c r="K5" s="33" t="s">
        <v>30</v>
      </c>
    </row>
    <row r="6" spans="2:15" x14ac:dyDescent="0.2">
      <c r="B6" s="117" t="s">
        <v>29</v>
      </c>
      <c r="C6" s="118"/>
      <c r="D6" s="89" t="s">
        <v>125</v>
      </c>
      <c r="J6" s="31">
        <v>0</v>
      </c>
      <c r="K6" s="30" t="s">
        <v>25</v>
      </c>
    </row>
    <row r="7" spans="2:15" ht="16" thickBot="1" x14ac:dyDescent="0.25">
      <c r="B7" s="117" t="s">
        <v>9</v>
      </c>
      <c r="C7" s="118"/>
      <c r="D7" s="90">
        <v>0</v>
      </c>
      <c r="J7" s="32">
        <v>1</v>
      </c>
      <c r="K7" s="33" t="s">
        <v>28</v>
      </c>
      <c r="N7" s="6"/>
      <c r="O7" s="7"/>
    </row>
    <row r="8" spans="2:15" ht="16" thickBot="1" x14ac:dyDescent="0.25">
      <c r="C8" s="7"/>
      <c r="D8" s="8"/>
      <c r="N8" s="6"/>
      <c r="O8" s="7"/>
    </row>
    <row r="9" spans="2:15" ht="42" customHeight="1" thickBot="1" x14ac:dyDescent="0.25">
      <c r="B9" s="139" t="s">
        <v>126</v>
      </c>
      <c r="C9" s="140"/>
      <c r="D9" s="140"/>
      <c r="E9" s="140"/>
      <c r="F9" s="140"/>
      <c r="G9" s="140"/>
      <c r="H9" s="140"/>
      <c r="I9" s="140"/>
      <c r="J9" s="140"/>
      <c r="K9" s="140"/>
      <c r="L9" s="140"/>
      <c r="M9" s="140"/>
      <c r="N9" s="140"/>
      <c r="O9" s="141"/>
    </row>
    <row r="10" spans="2:15" ht="4.5" customHeight="1" thickBot="1" x14ac:dyDescent="0.25"/>
    <row r="11" spans="2:15" ht="15" customHeight="1" x14ac:dyDescent="0.2">
      <c r="B11" s="142"/>
      <c r="C11" s="145" t="s">
        <v>151</v>
      </c>
      <c r="D11" s="145"/>
      <c r="E11" s="145"/>
      <c r="F11" s="125" t="s">
        <v>115</v>
      </c>
      <c r="G11" s="125"/>
      <c r="H11" s="148" t="s">
        <v>31</v>
      </c>
      <c r="I11" s="149"/>
      <c r="J11" s="149"/>
      <c r="K11" s="150"/>
      <c r="L11" s="125" t="s">
        <v>146</v>
      </c>
      <c r="M11" s="122" t="s">
        <v>32</v>
      </c>
      <c r="N11" s="125" t="s">
        <v>33</v>
      </c>
      <c r="O11" s="126"/>
    </row>
    <row r="12" spans="2:15" x14ac:dyDescent="0.2">
      <c r="B12" s="143"/>
      <c r="C12" s="146"/>
      <c r="D12" s="146"/>
      <c r="E12" s="146"/>
      <c r="F12" s="127"/>
      <c r="G12" s="127"/>
      <c r="H12" s="127" t="s">
        <v>34</v>
      </c>
      <c r="I12" s="127"/>
      <c r="J12" s="127" t="s">
        <v>148</v>
      </c>
      <c r="K12" s="127"/>
      <c r="L12" s="127"/>
      <c r="M12" s="123"/>
      <c r="N12" s="127"/>
      <c r="O12" s="128"/>
    </row>
    <row r="13" spans="2:15" ht="17" thickBot="1" x14ac:dyDescent="0.25">
      <c r="B13" s="144"/>
      <c r="C13" s="147"/>
      <c r="D13" s="147"/>
      <c r="E13" s="147"/>
      <c r="F13" s="135"/>
      <c r="G13" s="135"/>
      <c r="H13" s="48" t="s">
        <v>35</v>
      </c>
      <c r="I13" s="48" t="s">
        <v>36</v>
      </c>
      <c r="J13" s="48" t="s">
        <v>35</v>
      </c>
      <c r="K13" s="48" t="s">
        <v>36</v>
      </c>
      <c r="L13" s="135"/>
      <c r="M13" s="124"/>
      <c r="N13" s="48" t="s">
        <v>35</v>
      </c>
      <c r="O13" s="49" t="s">
        <v>36</v>
      </c>
    </row>
    <row r="14" spans="2:15" ht="2.25" customHeight="1" thickBot="1" x14ac:dyDescent="0.25">
      <c r="B14" s="35"/>
      <c r="C14" s="14"/>
      <c r="D14" s="15"/>
      <c r="E14" s="15"/>
      <c r="F14" s="15"/>
      <c r="G14" s="15"/>
      <c r="H14" s="15"/>
      <c r="I14" s="15"/>
      <c r="J14" s="36"/>
      <c r="K14" s="37"/>
      <c r="L14" s="38"/>
      <c r="M14" s="38"/>
      <c r="N14" s="39"/>
      <c r="O14" s="40"/>
    </row>
    <row r="15" spans="2:15" x14ac:dyDescent="0.2">
      <c r="B15" s="51"/>
      <c r="C15" s="52" t="s">
        <v>37</v>
      </c>
      <c r="D15" s="53" t="s">
        <v>38</v>
      </c>
      <c r="E15" s="53" t="s">
        <v>39</v>
      </c>
      <c r="F15" s="54" t="s">
        <v>35</v>
      </c>
      <c r="G15" s="54" t="s">
        <v>36</v>
      </c>
      <c r="H15" s="129" t="s">
        <v>147</v>
      </c>
      <c r="I15" s="130"/>
      <c r="J15" s="57">
        <v>20.71</v>
      </c>
      <c r="K15" s="58">
        <v>15.52</v>
      </c>
      <c r="L15" s="55"/>
      <c r="M15" s="55"/>
      <c r="N15" s="77"/>
      <c r="O15" s="56"/>
    </row>
    <row r="16" spans="2:15" ht="35" customHeight="1" x14ac:dyDescent="0.2">
      <c r="B16" s="69">
        <v>1</v>
      </c>
      <c r="C16" s="131" t="s">
        <v>40</v>
      </c>
      <c r="D16" s="70" t="s">
        <v>41</v>
      </c>
      <c r="E16" s="76" t="s">
        <v>42</v>
      </c>
      <c r="F16" s="78">
        <f>$J$15/5</f>
        <v>4.1420000000000003</v>
      </c>
      <c r="G16" s="78">
        <f>$K$15/5</f>
        <v>3.1040000000000001</v>
      </c>
      <c r="H16" s="73"/>
      <c r="I16" s="73"/>
      <c r="J16" s="79">
        <f t="shared" ref="J16:J28" si="0">(H16*F16)*L16</f>
        <v>0</v>
      </c>
      <c r="K16" s="79">
        <f t="shared" ref="K16:K28" si="1">(I16*G16)*L16</f>
        <v>0</v>
      </c>
      <c r="L16" s="73"/>
      <c r="M16" s="73"/>
      <c r="N16" s="132">
        <f>SUM(J16:J28)</f>
        <v>0</v>
      </c>
      <c r="O16" s="132">
        <f>SUM(K16:K28)</f>
        <v>0</v>
      </c>
    </row>
    <row r="17" spans="2:15" ht="35" customHeight="1" x14ac:dyDescent="0.2">
      <c r="B17" s="69">
        <v>2</v>
      </c>
      <c r="C17" s="131"/>
      <c r="D17" s="70" t="s">
        <v>43</v>
      </c>
      <c r="E17" s="71" t="s">
        <v>44</v>
      </c>
      <c r="F17" s="78">
        <f t="shared" ref="F17:F18" si="2">$J$15/5</f>
        <v>4.1420000000000003</v>
      </c>
      <c r="G17" s="78">
        <f t="shared" ref="G17:G18" si="3">$K$15/5</f>
        <v>3.1040000000000001</v>
      </c>
      <c r="H17" s="73"/>
      <c r="I17" s="73"/>
      <c r="J17" s="79">
        <f t="shared" si="0"/>
        <v>0</v>
      </c>
      <c r="K17" s="79">
        <f t="shared" si="1"/>
        <v>0</v>
      </c>
      <c r="L17" s="73"/>
      <c r="M17" s="73"/>
      <c r="N17" s="132"/>
      <c r="O17" s="132"/>
    </row>
    <row r="18" spans="2:15" ht="35" customHeight="1" x14ac:dyDescent="0.2">
      <c r="B18" s="69">
        <v>3</v>
      </c>
      <c r="C18" s="131"/>
      <c r="D18" s="70" t="s">
        <v>45</v>
      </c>
      <c r="E18" s="71" t="s">
        <v>46</v>
      </c>
      <c r="F18" s="78">
        <f t="shared" si="2"/>
        <v>4.1420000000000003</v>
      </c>
      <c r="G18" s="78">
        <f t="shared" si="3"/>
        <v>3.1040000000000001</v>
      </c>
      <c r="H18" s="73"/>
      <c r="I18" s="73"/>
      <c r="J18" s="79">
        <f t="shared" si="0"/>
        <v>0</v>
      </c>
      <c r="K18" s="79">
        <f t="shared" si="1"/>
        <v>0</v>
      </c>
      <c r="L18" s="73"/>
      <c r="M18" s="73"/>
      <c r="N18" s="132"/>
      <c r="O18" s="132"/>
    </row>
    <row r="19" spans="2:15" ht="35" customHeight="1" x14ac:dyDescent="0.2">
      <c r="B19" s="133">
        <v>4</v>
      </c>
      <c r="C19" s="131"/>
      <c r="D19" s="134" t="s">
        <v>47</v>
      </c>
      <c r="E19" s="71" t="s">
        <v>48</v>
      </c>
      <c r="F19" s="78">
        <f>$J$15/5/6</f>
        <v>0.69033333333333335</v>
      </c>
      <c r="G19" s="78">
        <f>$K$15/5/6</f>
        <v>0.51733333333333331</v>
      </c>
      <c r="H19" s="73"/>
      <c r="I19" s="73"/>
      <c r="J19" s="79">
        <f t="shared" si="0"/>
        <v>0</v>
      </c>
      <c r="K19" s="79">
        <f t="shared" si="1"/>
        <v>0</v>
      </c>
      <c r="L19" s="73"/>
      <c r="M19" s="73"/>
      <c r="N19" s="132"/>
      <c r="O19" s="132"/>
    </row>
    <row r="20" spans="2:15" ht="35" customHeight="1" x14ac:dyDescent="0.2">
      <c r="B20" s="133"/>
      <c r="C20" s="131"/>
      <c r="D20" s="134"/>
      <c r="E20" s="71" t="s">
        <v>49</v>
      </c>
      <c r="F20" s="78">
        <f t="shared" ref="F20:F24" si="4">$J$15/5/6</f>
        <v>0.69033333333333335</v>
      </c>
      <c r="G20" s="78">
        <f t="shared" ref="G20:G24" si="5">$K$15/5/6</f>
        <v>0.51733333333333331</v>
      </c>
      <c r="H20" s="73"/>
      <c r="I20" s="73"/>
      <c r="J20" s="79">
        <f t="shared" si="0"/>
        <v>0</v>
      </c>
      <c r="K20" s="79">
        <f t="shared" si="1"/>
        <v>0</v>
      </c>
      <c r="L20" s="73"/>
      <c r="M20" s="73"/>
      <c r="N20" s="132"/>
      <c r="O20" s="132"/>
    </row>
    <row r="21" spans="2:15" ht="35" customHeight="1" x14ac:dyDescent="0.2">
      <c r="B21" s="133"/>
      <c r="C21" s="131"/>
      <c r="D21" s="134"/>
      <c r="E21" s="71" t="s">
        <v>50</v>
      </c>
      <c r="F21" s="78">
        <f t="shared" si="4"/>
        <v>0.69033333333333335</v>
      </c>
      <c r="G21" s="78">
        <f t="shared" si="5"/>
        <v>0.51733333333333331</v>
      </c>
      <c r="H21" s="73"/>
      <c r="I21" s="73"/>
      <c r="J21" s="79">
        <f t="shared" si="0"/>
        <v>0</v>
      </c>
      <c r="K21" s="79">
        <f t="shared" si="1"/>
        <v>0</v>
      </c>
      <c r="L21" s="73"/>
      <c r="M21" s="73"/>
      <c r="N21" s="132"/>
      <c r="O21" s="132"/>
    </row>
    <row r="22" spans="2:15" ht="35" customHeight="1" x14ac:dyDescent="0.2">
      <c r="B22" s="133"/>
      <c r="C22" s="131"/>
      <c r="D22" s="134"/>
      <c r="E22" s="71" t="s">
        <v>51</v>
      </c>
      <c r="F22" s="78">
        <f t="shared" si="4"/>
        <v>0.69033333333333335</v>
      </c>
      <c r="G22" s="78">
        <f t="shared" si="5"/>
        <v>0.51733333333333331</v>
      </c>
      <c r="H22" s="73"/>
      <c r="I22" s="73"/>
      <c r="J22" s="79">
        <f t="shared" si="0"/>
        <v>0</v>
      </c>
      <c r="K22" s="79">
        <f t="shared" si="1"/>
        <v>0</v>
      </c>
      <c r="L22" s="73"/>
      <c r="M22" s="73"/>
      <c r="N22" s="132"/>
      <c r="O22" s="132"/>
    </row>
    <row r="23" spans="2:15" ht="35" customHeight="1" x14ac:dyDescent="0.2">
      <c r="B23" s="133"/>
      <c r="C23" s="131"/>
      <c r="D23" s="134"/>
      <c r="E23" s="71" t="s">
        <v>52</v>
      </c>
      <c r="F23" s="78">
        <f t="shared" si="4"/>
        <v>0.69033333333333335</v>
      </c>
      <c r="G23" s="78">
        <f t="shared" si="5"/>
        <v>0.51733333333333331</v>
      </c>
      <c r="H23" s="73"/>
      <c r="I23" s="73"/>
      <c r="J23" s="79">
        <f t="shared" si="0"/>
        <v>0</v>
      </c>
      <c r="K23" s="79">
        <f t="shared" si="1"/>
        <v>0</v>
      </c>
      <c r="L23" s="73"/>
      <c r="M23" s="73"/>
      <c r="N23" s="132"/>
      <c r="O23" s="132"/>
    </row>
    <row r="24" spans="2:15" ht="35" customHeight="1" x14ac:dyDescent="0.2">
      <c r="B24" s="133"/>
      <c r="C24" s="131"/>
      <c r="D24" s="134"/>
      <c r="E24" s="71" t="s">
        <v>53</v>
      </c>
      <c r="F24" s="78">
        <f t="shared" si="4"/>
        <v>0.69033333333333335</v>
      </c>
      <c r="G24" s="78">
        <f t="shared" si="5"/>
        <v>0.51733333333333331</v>
      </c>
      <c r="H24" s="73"/>
      <c r="I24" s="73"/>
      <c r="J24" s="79">
        <f t="shared" si="0"/>
        <v>0</v>
      </c>
      <c r="K24" s="79">
        <f t="shared" si="1"/>
        <v>0</v>
      </c>
      <c r="L24" s="73"/>
      <c r="M24" s="73"/>
      <c r="N24" s="132"/>
      <c r="O24" s="132"/>
    </row>
    <row r="25" spans="2:15" ht="35" customHeight="1" x14ac:dyDescent="0.2">
      <c r="B25" s="133">
        <v>5</v>
      </c>
      <c r="C25" s="131"/>
      <c r="D25" s="134" t="s">
        <v>54</v>
      </c>
      <c r="E25" s="71" t="s">
        <v>55</v>
      </c>
      <c r="F25" s="78">
        <f>$J$15/5/4</f>
        <v>1.0355000000000001</v>
      </c>
      <c r="G25" s="78">
        <f>$K$15/5/4</f>
        <v>0.77600000000000002</v>
      </c>
      <c r="H25" s="73"/>
      <c r="I25" s="73"/>
      <c r="J25" s="79">
        <f t="shared" si="0"/>
        <v>0</v>
      </c>
      <c r="K25" s="79">
        <f t="shared" si="1"/>
        <v>0</v>
      </c>
      <c r="L25" s="73"/>
      <c r="M25" s="73"/>
      <c r="N25" s="132"/>
      <c r="O25" s="132"/>
    </row>
    <row r="26" spans="2:15" ht="35" customHeight="1" x14ac:dyDescent="0.2">
      <c r="B26" s="133"/>
      <c r="C26" s="131"/>
      <c r="D26" s="134"/>
      <c r="E26" s="71" t="s">
        <v>56</v>
      </c>
      <c r="F26" s="78">
        <f t="shared" ref="F26:F28" si="6">$J$15/5/4</f>
        <v>1.0355000000000001</v>
      </c>
      <c r="G26" s="78">
        <f t="shared" ref="G26:G28" si="7">$K$15/5/4</f>
        <v>0.77600000000000002</v>
      </c>
      <c r="H26" s="73"/>
      <c r="I26" s="73"/>
      <c r="J26" s="79">
        <f t="shared" si="0"/>
        <v>0</v>
      </c>
      <c r="K26" s="79">
        <f t="shared" si="1"/>
        <v>0</v>
      </c>
      <c r="L26" s="73"/>
      <c r="M26" s="73"/>
      <c r="N26" s="132"/>
      <c r="O26" s="132"/>
    </row>
    <row r="27" spans="2:15" ht="35" customHeight="1" x14ac:dyDescent="0.2">
      <c r="B27" s="133"/>
      <c r="C27" s="131"/>
      <c r="D27" s="134"/>
      <c r="E27" s="71" t="s">
        <v>57</v>
      </c>
      <c r="F27" s="78">
        <f t="shared" si="6"/>
        <v>1.0355000000000001</v>
      </c>
      <c r="G27" s="78">
        <f t="shared" si="7"/>
        <v>0.77600000000000002</v>
      </c>
      <c r="H27" s="73"/>
      <c r="I27" s="73"/>
      <c r="J27" s="79">
        <f t="shared" si="0"/>
        <v>0</v>
      </c>
      <c r="K27" s="79">
        <f t="shared" si="1"/>
        <v>0</v>
      </c>
      <c r="L27" s="73"/>
      <c r="M27" s="73"/>
      <c r="N27" s="132"/>
      <c r="O27" s="132"/>
    </row>
    <row r="28" spans="2:15" ht="35" customHeight="1" x14ac:dyDescent="0.2">
      <c r="B28" s="133"/>
      <c r="C28" s="131"/>
      <c r="D28" s="134"/>
      <c r="E28" s="71" t="s">
        <v>58</v>
      </c>
      <c r="F28" s="78">
        <f t="shared" si="6"/>
        <v>1.0355000000000001</v>
      </c>
      <c r="G28" s="78">
        <f t="shared" si="7"/>
        <v>0.77600000000000002</v>
      </c>
      <c r="H28" s="73"/>
      <c r="I28" s="73"/>
      <c r="J28" s="79">
        <f t="shared" si="0"/>
        <v>0</v>
      </c>
      <c r="K28" s="79">
        <f t="shared" si="1"/>
        <v>0</v>
      </c>
      <c r="L28" s="73"/>
      <c r="M28" s="73"/>
      <c r="N28" s="132"/>
      <c r="O28" s="132"/>
    </row>
    <row r="29" spans="2:15" s="42" customFormat="1" ht="6" customHeight="1" x14ac:dyDescent="0.2">
      <c r="B29" s="41"/>
      <c r="D29" s="43"/>
      <c r="H29" s="75"/>
      <c r="I29" s="75"/>
      <c r="J29" s="44">
        <v>12.1</v>
      </c>
      <c r="K29" s="44">
        <v>10.43</v>
      </c>
      <c r="L29" s="75"/>
      <c r="N29" s="45"/>
    </row>
    <row r="30" spans="2:15" ht="35" customHeight="1" x14ac:dyDescent="0.2">
      <c r="B30" s="69">
        <v>6</v>
      </c>
      <c r="C30" s="131" t="s">
        <v>59</v>
      </c>
      <c r="D30" s="70" t="s">
        <v>60</v>
      </c>
      <c r="E30" s="71" t="s">
        <v>61</v>
      </c>
      <c r="F30" s="72">
        <f>$J$29/13</f>
        <v>0.93076923076923079</v>
      </c>
      <c r="G30" s="72">
        <f>$K$29/13</f>
        <v>0.80230769230769228</v>
      </c>
      <c r="H30" s="73"/>
      <c r="I30" s="73"/>
      <c r="J30" s="74">
        <f t="shared" ref="J30:J46" si="8">(H30*F30)*L30</f>
        <v>0</v>
      </c>
      <c r="K30" s="74">
        <f t="shared" ref="K30:K46" si="9">(I30*G30)*L30</f>
        <v>0</v>
      </c>
      <c r="L30" s="73"/>
      <c r="M30" s="73"/>
      <c r="N30" s="132">
        <f>SUM(J30:J46)</f>
        <v>0</v>
      </c>
      <c r="O30" s="132">
        <f>SUM(K30:K46)</f>
        <v>0</v>
      </c>
    </row>
    <row r="31" spans="2:15" ht="35" customHeight="1" x14ac:dyDescent="0.2">
      <c r="B31" s="69">
        <v>7</v>
      </c>
      <c r="C31" s="131"/>
      <c r="D31" s="70" t="s">
        <v>62</v>
      </c>
      <c r="E31" s="71" t="s">
        <v>63</v>
      </c>
      <c r="F31" s="72">
        <f t="shared" ref="F31:F36" si="10">$J$29/13</f>
        <v>0.93076923076923079</v>
      </c>
      <c r="G31" s="72">
        <f t="shared" ref="G31:G36" si="11">$K$29/13</f>
        <v>0.80230769230769228</v>
      </c>
      <c r="H31" s="73"/>
      <c r="I31" s="73"/>
      <c r="J31" s="74">
        <f t="shared" si="8"/>
        <v>0</v>
      </c>
      <c r="K31" s="74">
        <f t="shared" si="9"/>
        <v>0</v>
      </c>
      <c r="L31" s="73"/>
      <c r="M31" s="73"/>
      <c r="N31" s="132"/>
      <c r="O31" s="132"/>
    </row>
    <row r="32" spans="2:15" ht="35" customHeight="1" x14ac:dyDescent="0.2">
      <c r="B32" s="69">
        <v>8</v>
      </c>
      <c r="C32" s="131"/>
      <c r="D32" s="70" t="s">
        <v>64</v>
      </c>
      <c r="E32" s="71" t="s">
        <v>129</v>
      </c>
      <c r="F32" s="72">
        <f t="shared" si="10"/>
        <v>0.93076923076923079</v>
      </c>
      <c r="G32" s="72">
        <f t="shared" si="11"/>
        <v>0.80230769230769228</v>
      </c>
      <c r="H32" s="73"/>
      <c r="I32" s="73"/>
      <c r="J32" s="74">
        <f t="shared" si="8"/>
        <v>0</v>
      </c>
      <c r="K32" s="74">
        <f t="shared" si="9"/>
        <v>0</v>
      </c>
      <c r="L32" s="73"/>
      <c r="M32" s="73"/>
      <c r="N32" s="132"/>
      <c r="O32" s="132"/>
    </row>
    <row r="33" spans="2:15" ht="35" customHeight="1" x14ac:dyDescent="0.2">
      <c r="B33" s="69">
        <v>9</v>
      </c>
      <c r="C33" s="131"/>
      <c r="D33" s="70" t="s">
        <v>65</v>
      </c>
      <c r="E33" s="71" t="s">
        <v>66</v>
      </c>
      <c r="F33" s="72">
        <f t="shared" si="10"/>
        <v>0.93076923076923079</v>
      </c>
      <c r="G33" s="72">
        <f t="shared" si="11"/>
        <v>0.80230769230769228</v>
      </c>
      <c r="H33" s="73"/>
      <c r="I33" s="73"/>
      <c r="J33" s="74">
        <f t="shared" si="8"/>
        <v>0</v>
      </c>
      <c r="K33" s="74">
        <f t="shared" si="9"/>
        <v>0</v>
      </c>
      <c r="L33" s="73"/>
      <c r="M33" s="73"/>
      <c r="N33" s="132"/>
      <c r="O33" s="132"/>
    </row>
    <row r="34" spans="2:15" ht="35" customHeight="1" x14ac:dyDescent="0.2">
      <c r="B34" s="69">
        <v>10</v>
      </c>
      <c r="C34" s="131"/>
      <c r="D34" s="70" t="s">
        <v>67</v>
      </c>
      <c r="E34" s="71" t="s">
        <v>128</v>
      </c>
      <c r="F34" s="72">
        <f t="shared" si="10"/>
        <v>0.93076923076923079</v>
      </c>
      <c r="G34" s="72">
        <f t="shared" si="11"/>
        <v>0.80230769230769228</v>
      </c>
      <c r="H34" s="73"/>
      <c r="I34" s="73"/>
      <c r="J34" s="74">
        <f t="shared" si="8"/>
        <v>0</v>
      </c>
      <c r="K34" s="74">
        <f t="shared" si="9"/>
        <v>0</v>
      </c>
      <c r="L34" s="73"/>
      <c r="M34" s="73"/>
      <c r="N34" s="132"/>
      <c r="O34" s="132"/>
    </row>
    <row r="35" spans="2:15" ht="35" customHeight="1" x14ac:dyDescent="0.2">
      <c r="B35" s="69">
        <v>11</v>
      </c>
      <c r="C35" s="131"/>
      <c r="D35" s="70" t="s">
        <v>68</v>
      </c>
      <c r="E35" s="71" t="s">
        <v>127</v>
      </c>
      <c r="F35" s="72">
        <f t="shared" si="10"/>
        <v>0.93076923076923079</v>
      </c>
      <c r="G35" s="72">
        <f t="shared" si="11"/>
        <v>0.80230769230769228</v>
      </c>
      <c r="H35" s="73"/>
      <c r="I35" s="73"/>
      <c r="J35" s="74">
        <f t="shared" si="8"/>
        <v>0</v>
      </c>
      <c r="K35" s="74">
        <f t="shared" si="9"/>
        <v>0</v>
      </c>
      <c r="L35" s="73"/>
      <c r="M35" s="73"/>
      <c r="N35" s="132"/>
      <c r="O35" s="132"/>
    </row>
    <row r="36" spans="2:15" ht="35" customHeight="1" x14ac:dyDescent="0.2">
      <c r="B36" s="69">
        <v>12</v>
      </c>
      <c r="C36" s="131"/>
      <c r="D36" s="70" t="s">
        <v>69</v>
      </c>
      <c r="E36" s="71" t="s">
        <v>130</v>
      </c>
      <c r="F36" s="72">
        <f t="shared" si="10"/>
        <v>0.93076923076923079</v>
      </c>
      <c r="G36" s="72">
        <f t="shared" si="11"/>
        <v>0.80230769230769228</v>
      </c>
      <c r="H36" s="73"/>
      <c r="I36" s="73"/>
      <c r="J36" s="74">
        <f t="shared" si="8"/>
        <v>0</v>
      </c>
      <c r="K36" s="74">
        <f t="shared" si="9"/>
        <v>0</v>
      </c>
      <c r="L36" s="73"/>
      <c r="M36" s="73"/>
      <c r="N36" s="132"/>
      <c r="O36" s="132"/>
    </row>
    <row r="37" spans="2:15" ht="35" customHeight="1" x14ac:dyDescent="0.2">
      <c r="B37" s="133">
        <v>13</v>
      </c>
      <c r="C37" s="131"/>
      <c r="D37" s="134" t="s">
        <v>70</v>
      </c>
      <c r="E37" s="71" t="s">
        <v>71</v>
      </c>
      <c r="F37" s="72">
        <f>$J$29/13/5</f>
        <v>0.18615384615384617</v>
      </c>
      <c r="G37" s="72">
        <f>$K$29/13/5</f>
        <v>0.16046153846153846</v>
      </c>
      <c r="H37" s="73"/>
      <c r="I37" s="73"/>
      <c r="J37" s="74">
        <f t="shared" si="8"/>
        <v>0</v>
      </c>
      <c r="K37" s="74">
        <f t="shared" si="9"/>
        <v>0</v>
      </c>
      <c r="L37" s="73"/>
      <c r="M37" s="73"/>
      <c r="N37" s="132"/>
      <c r="O37" s="132"/>
    </row>
    <row r="38" spans="2:15" ht="35" customHeight="1" x14ac:dyDescent="0.2">
      <c r="B38" s="133"/>
      <c r="C38" s="131"/>
      <c r="D38" s="134"/>
      <c r="E38" s="71" t="s">
        <v>72</v>
      </c>
      <c r="F38" s="72">
        <f t="shared" ref="F38:F41" si="12">$J$29/13/5</f>
        <v>0.18615384615384617</v>
      </c>
      <c r="G38" s="72">
        <f t="shared" ref="G38:G41" si="13">$K$29/13/5</f>
        <v>0.16046153846153846</v>
      </c>
      <c r="H38" s="73"/>
      <c r="I38" s="73"/>
      <c r="J38" s="74">
        <f t="shared" si="8"/>
        <v>0</v>
      </c>
      <c r="K38" s="74">
        <f t="shared" si="9"/>
        <v>0</v>
      </c>
      <c r="L38" s="73"/>
      <c r="M38" s="73"/>
      <c r="N38" s="132"/>
      <c r="O38" s="132"/>
    </row>
    <row r="39" spans="2:15" ht="35" customHeight="1" x14ac:dyDescent="0.2">
      <c r="B39" s="133"/>
      <c r="C39" s="131"/>
      <c r="D39" s="134"/>
      <c r="E39" s="71" t="s">
        <v>73</v>
      </c>
      <c r="F39" s="72">
        <f t="shared" si="12"/>
        <v>0.18615384615384617</v>
      </c>
      <c r="G39" s="72">
        <f t="shared" si="13"/>
        <v>0.16046153846153846</v>
      </c>
      <c r="H39" s="73"/>
      <c r="I39" s="73"/>
      <c r="J39" s="74">
        <f t="shared" si="8"/>
        <v>0</v>
      </c>
      <c r="K39" s="74">
        <f t="shared" si="9"/>
        <v>0</v>
      </c>
      <c r="L39" s="73"/>
      <c r="M39" s="73"/>
      <c r="N39" s="132"/>
      <c r="O39" s="132"/>
    </row>
    <row r="40" spans="2:15" ht="35" customHeight="1" x14ac:dyDescent="0.2">
      <c r="B40" s="133"/>
      <c r="C40" s="131"/>
      <c r="D40" s="134"/>
      <c r="E40" s="71" t="s">
        <v>74</v>
      </c>
      <c r="F40" s="72">
        <f t="shared" si="12"/>
        <v>0.18615384615384617</v>
      </c>
      <c r="G40" s="72">
        <f t="shared" si="13"/>
        <v>0.16046153846153846</v>
      </c>
      <c r="H40" s="73"/>
      <c r="I40" s="73"/>
      <c r="J40" s="74">
        <f t="shared" si="8"/>
        <v>0</v>
      </c>
      <c r="K40" s="74">
        <f t="shared" si="9"/>
        <v>0</v>
      </c>
      <c r="L40" s="73"/>
      <c r="M40" s="73"/>
      <c r="N40" s="132"/>
      <c r="O40" s="132"/>
    </row>
    <row r="41" spans="2:15" ht="35" customHeight="1" x14ac:dyDescent="0.2">
      <c r="B41" s="133"/>
      <c r="C41" s="131"/>
      <c r="D41" s="134"/>
      <c r="E41" s="71" t="s">
        <v>75</v>
      </c>
      <c r="F41" s="72">
        <f t="shared" si="12"/>
        <v>0.18615384615384617</v>
      </c>
      <c r="G41" s="72">
        <f t="shared" si="13"/>
        <v>0.16046153846153846</v>
      </c>
      <c r="H41" s="73"/>
      <c r="I41" s="73"/>
      <c r="J41" s="74">
        <f t="shared" si="8"/>
        <v>0</v>
      </c>
      <c r="K41" s="74">
        <f t="shared" si="9"/>
        <v>0</v>
      </c>
      <c r="L41" s="73"/>
      <c r="M41" s="73"/>
      <c r="N41" s="132"/>
      <c r="O41" s="132"/>
    </row>
    <row r="42" spans="2:15" ht="35" customHeight="1" x14ac:dyDescent="0.2">
      <c r="B42" s="69">
        <v>14</v>
      </c>
      <c r="C42" s="131"/>
      <c r="D42" s="70" t="s">
        <v>76</v>
      </c>
      <c r="E42" s="71" t="s">
        <v>77</v>
      </c>
      <c r="F42" s="72">
        <f>$J$29/13</f>
        <v>0.93076923076923079</v>
      </c>
      <c r="G42" s="72">
        <f>$K$29/13</f>
        <v>0.80230769230769228</v>
      </c>
      <c r="H42" s="73"/>
      <c r="I42" s="73"/>
      <c r="J42" s="74">
        <f t="shared" si="8"/>
        <v>0</v>
      </c>
      <c r="K42" s="74">
        <f t="shared" si="9"/>
        <v>0</v>
      </c>
      <c r="L42" s="73"/>
      <c r="M42" s="73"/>
      <c r="N42" s="132"/>
      <c r="O42" s="132"/>
    </row>
    <row r="43" spans="2:15" ht="35" customHeight="1" x14ac:dyDescent="0.2">
      <c r="B43" s="69">
        <v>15</v>
      </c>
      <c r="C43" s="131"/>
      <c r="D43" s="70" t="s">
        <v>78</v>
      </c>
      <c r="E43" s="71" t="s">
        <v>131</v>
      </c>
      <c r="F43" s="72">
        <f t="shared" ref="F43:F46" si="14">$J$29/13</f>
        <v>0.93076923076923079</v>
      </c>
      <c r="G43" s="72">
        <f t="shared" ref="G43:G46" si="15">$K$29/13</f>
        <v>0.80230769230769228</v>
      </c>
      <c r="H43" s="73"/>
      <c r="I43" s="73"/>
      <c r="J43" s="74">
        <f t="shared" si="8"/>
        <v>0</v>
      </c>
      <c r="K43" s="74">
        <f t="shared" si="9"/>
        <v>0</v>
      </c>
      <c r="L43" s="73"/>
      <c r="M43" s="73"/>
      <c r="N43" s="132"/>
      <c r="O43" s="132"/>
    </row>
    <row r="44" spans="2:15" ht="35" customHeight="1" x14ac:dyDescent="0.2">
      <c r="B44" s="69">
        <v>16</v>
      </c>
      <c r="C44" s="131"/>
      <c r="D44" s="70" t="s">
        <v>79</v>
      </c>
      <c r="E44" s="71" t="s">
        <v>132</v>
      </c>
      <c r="F44" s="72">
        <f t="shared" si="14"/>
        <v>0.93076923076923079</v>
      </c>
      <c r="G44" s="72">
        <f t="shared" si="15"/>
        <v>0.80230769230769228</v>
      </c>
      <c r="H44" s="73"/>
      <c r="I44" s="73"/>
      <c r="J44" s="74">
        <f t="shared" si="8"/>
        <v>0</v>
      </c>
      <c r="K44" s="74">
        <f t="shared" si="9"/>
        <v>0</v>
      </c>
      <c r="L44" s="73"/>
      <c r="M44" s="73"/>
      <c r="N44" s="132"/>
      <c r="O44" s="132"/>
    </row>
    <row r="45" spans="2:15" ht="35" customHeight="1" x14ac:dyDescent="0.2">
      <c r="B45" s="69">
        <v>17</v>
      </c>
      <c r="C45" s="131"/>
      <c r="D45" s="70" t="s">
        <v>80</v>
      </c>
      <c r="E45" s="76" t="s">
        <v>133</v>
      </c>
      <c r="F45" s="72">
        <f t="shared" si="14"/>
        <v>0.93076923076923079</v>
      </c>
      <c r="G45" s="72">
        <f t="shared" si="15"/>
        <v>0.80230769230769228</v>
      </c>
      <c r="H45" s="73"/>
      <c r="I45" s="73"/>
      <c r="J45" s="74">
        <f t="shared" si="8"/>
        <v>0</v>
      </c>
      <c r="K45" s="74">
        <f t="shared" si="9"/>
        <v>0</v>
      </c>
      <c r="L45" s="73"/>
      <c r="M45" s="73"/>
      <c r="N45" s="132"/>
      <c r="O45" s="132"/>
    </row>
    <row r="46" spans="2:15" ht="35" customHeight="1" x14ac:dyDescent="0.2">
      <c r="B46" s="69">
        <v>18</v>
      </c>
      <c r="C46" s="131"/>
      <c r="D46" s="70" t="s">
        <v>81</v>
      </c>
      <c r="E46" s="71" t="s">
        <v>134</v>
      </c>
      <c r="F46" s="72">
        <f t="shared" si="14"/>
        <v>0.93076923076923079</v>
      </c>
      <c r="G46" s="72">
        <f t="shared" si="15"/>
        <v>0.80230769230769228</v>
      </c>
      <c r="H46" s="73"/>
      <c r="I46" s="73"/>
      <c r="J46" s="74">
        <f t="shared" si="8"/>
        <v>0</v>
      </c>
      <c r="K46" s="74">
        <f t="shared" si="9"/>
        <v>0</v>
      </c>
      <c r="L46" s="73"/>
      <c r="M46" s="73"/>
      <c r="N46" s="132"/>
      <c r="O46" s="132"/>
    </row>
    <row r="47" spans="2:15" s="42" customFormat="1" ht="6" customHeight="1" x14ac:dyDescent="0.2">
      <c r="B47" s="41"/>
      <c r="D47" s="43"/>
      <c r="F47" s="41"/>
      <c r="G47" s="41"/>
      <c r="H47" s="75"/>
      <c r="I47" s="75"/>
      <c r="J47" s="44">
        <v>22.52</v>
      </c>
      <c r="K47" s="44">
        <v>13.82</v>
      </c>
      <c r="L47" s="75"/>
      <c r="N47" s="45"/>
    </row>
    <row r="48" spans="2:15" ht="34.5" customHeight="1" x14ac:dyDescent="0.2">
      <c r="B48" s="69">
        <v>19</v>
      </c>
      <c r="C48" s="131" t="s">
        <v>82</v>
      </c>
      <c r="D48" s="70" t="s">
        <v>83</v>
      </c>
      <c r="E48" s="71" t="s">
        <v>84</v>
      </c>
      <c r="F48" s="72">
        <f>$J$47/4</f>
        <v>5.63</v>
      </c>
      <c r="G48" s="72">
        <f>$K$47/4</f>
        <v>3.4550000000000001</v>
      </c>
      <c r="H48" s="73"/>
      <c r="I48" s="73"/>
      <c r="J48" s="74">
        <f>H48*F48*L48</f>
        <v>0</v>
      </c>
      <c r="K48" s="74">
        <f>I48*G48*L48</f>
        <v>0</v>
      </c>
      <c r="L48" s="73"/>
      <c r="M48" s="73"/>
      <c r="N48" s="132">
        <f>SUM(J48:J51)</f>
        <v>0</v>
      </c>
      <c r="O48" s="132">
        <f>SUM(K48:K51)</f>
        <v>0</v>
      </c>
    </row>
    <row r="49" spans="2:15" ht="34.5" customHeight="1" x14ac:dyDescent="0.2">
      <c r="B49" s="69">
        <v>20</v>
      </c>
      <c r="C49" s="131"/>
      <c r="D49" s="70" t="s">
        <v>85</v>
      </c>
      <c r="E49" s="71" t="s">
        <v>135</v>
      </c>
      <c r="F49" s="72">
        <f t="shared" ref="F49:F51" si="16">$J$47/4</f>
        <v>5.63</v>
      </c>
      <c r="G49" s="72">
        <f t="shared" ref="G49:G51" si="17">$K$47/4</f>
        <v>3.4550000000000001</v>
      </c>
      <c r="H49" s="73"/>
      <c r="I49" s="73"/>
      <c r="J49" s="74">
        <f>H49*F49*L49</f>
        <v>0</v>
      </c>
      <c r="K49" s="74">
        <f>I49*G49*L49</f>
        <v>0</v>
      </c>
      <c r="L49" s="73"/>
      <c r="M49" s="73"/>
      <c r="N49" s="132"/>
      <c r="O49" s="132"/>
    </row>
    <row r="50" spans="2:15" ht="34.5" customHeight="1" x14ac:dyDescent="0.2">
      <c r="B50" s="69">
        <v>21</v>
      </c>
      <c r="C50" s="131"/>
      <c r="D50" s="70" t="s">
        <v>86</v>
      </c>
      <c r="E50" s="71" t="s">
        <v>136</v>
      </c>
      <c r="F50" s="72">
        <f t="shared" si="16"/>
        <v>5.63</v>
      </c>
      <c r="G50" s="72">
        <f t="shared" si="17"/>
        <v>3.4550000000000001</v>
      </c>
      <c r="H50" s="73"/>
      <c r="I50" s="73"/>
      <c r="J50" s="74">
        <f>H50*F50*L50</f>
        <v>0</v>
      </c>
      <c r="K50" s="74">
        <f>I50*G50*L50</f>
        <v>0</v>
      </c>
      <c r="L50" s="73"/>
      <c r="M50" s="73"/>
      <c r="N50" s="132"/>
      <c r="O50" s="132"/>
    </row>
    <row r="51" spans="2:15" ht="34.5" customHeight="1" x14ac:dyDescent="0.2">
      <c r="B51" s="69">
        <v>22</v>
      </c>
      <c r="C51" s="131"/>
      <c r="D51" s="70" t="s">
        <v>87</v>
      </c>
      <c r="E51" s="71" t="s">
        <v>88</v>
      </c>
      <c r="F51" s="72">
        <f t="shared" si="16"/>
        <v>5.63</v>
      </c>
      <c r="G51" s="72">
        <f t="shared" si="17"/>
        <v>3.4550000000000001</v>
      </c>
      <c r="H51" s="73"/>
      <c r="I51" s="73"/>
      <c r="J51" s="74">
        <f>H51*F51*L51</f>
        <v>0</v>
      </c>
      <c r="K51" s="74">
        <f>I51*G51*L51</f>
        <v>0</v>
      </c>
      <c r="L51" s="73"/>
      <c r="M51" s="73"/>
      <c r="N51" s="132"/>
      <c r="O51" s="132"/>
    </row>
    <row r="52" spans="2:15" s="42" customFormat="1" ht="6" customHeight="1" x14ac:dyDescent="0.2">
      <c r="B52" s="41"/>
      <c r="D52" s="43"/>
      <c r="F52" s="41"/>
      <c r="G52" s="41"/>
      <c r="H52" s="75"/>
      <c r="I52" s="75"/>
      <c r="J52" s="44">
        <v>22.52</v>
      </c>
      <c r="K52" s="44">
        <v>22.52</v>
      </c>
      <c r="L52" s="75"/>
      <c r="N52" s="45"/>
    </row>
    <row r="53" spans="2:15" ht="34.5" customHeight="1" x14ac:dyDescent="0.2">
      <c r="B53" s="133">
        <v>23</v>
      </c>
      <c r="C53" s="131" t="s">
        <v>89</v>
      </c>
      <c r="D53" s="134" t="s">
        <v>90</v>
      </c>
      <c r="E53" s="71" t="s">
        <v>34</v>
      </c>
      <c r="F53" s="72">
        <f>$J$52/2/5</f>
        <v>2.2519999999999998</v>
      </c>
      <c r="G53" s="72">
        <f>$K$52/2/5</f>
        <v>2.2519999999999998</v>
      </c>
      <c r="H53" s="73"/>
      <c r="I53" s="73"/>
      <c r="J53" s="74">
        <f t="shared" ref="J53:J58" si="18">H53*F53*L53</f>
        <v>0</v>
      </c>
      <c r="K53" s="74">
        <f t="shared" ref="K53:K58" si="19">I53*G53*L53</f>
        <v>0</v>
      </c>
      <c r="L53" s="73"/>
      <c r="M53" s="73"/>
      <c r="N53" s="132">
        <f>SUM(J53:J58)</f>
        <v>0</v>
      </c>
      <c r="O53" s="132">
        <f>SUM(K53:K58)</f>
        <v>0</v>
      </c>
    </row>
    <row r="54" spans="2:15" ht="34.5" customHeight="1" x14ac:dyDescent="0.2">
      <c r="B54" s="133"/>
      <c r="C54" s="131"/>
      <c r="D54" s="134"/>
      <c r="E54" s="71" t="s">
        <v>91</v>
      </c>
      <c r="F54" s="72">
        <f t="shared" ref="F54:F57" si="20">$J$52/2/5</f>
        <v>2.2519999999999998</v>
      </c>
      <c r="G54" s="72">
        <f t="shared" ref="G54:G57" si="21">$K$52/2/5</f>
        <v>2.2519999999999998</v>
      </c>
      <c r="H54" s="73"/>
      <c r="I54" s="73"/>
      <c r="J54" s="74">
        <f t="shared" si="18"/>
        <v>0</v>
      </c>
      <c r="K54" s="74">
        <f t="shared" si="19"/>
        <v>0</v>
      </c>
      <c r="L54" s="73"/>
      <c r="M54" s="73"/>
      <c r="N54" s="132"/>
      <c r="O54" s="132"/>
    </row>
    <row r="55" spans="2:15" ht="34.5" customHeight="1" x14ac:dyDescent="0.2">
      <c r="B55" s="133"/>
      <c r="C55" s="131"/>
      <c r="D55" s="134"/>
      <c r="E55" s="71" t="s">
        <v>92</v>
      </c>
      <c r="F55" s="72">
        <f t="shared" si="20"/>
        <v>2.2519999999999998</v>
      </c>
      <c r="G55" s="72">
        <f t="shared" si="21"/>
        <v>2.2519999999999998</v>
      </c>
      <c r="H55" s="73"/>
      <c r="I55" s="73"/>
      <c r="J55" s="74">
        <f t="shared" si="18"/>
        <v>0</v>
      </c>
      <c r="K55" s="74">
        <f t="shared" si="19"/>
        <v>0</v>
      </c>
      <c r="L55" s="73"/>
      <c r="M55" s="73"/>
      <c r="N55" s="132"/>
      <c r="O55" s="132"/>
    </row>
    <row r="56" spans="2:15" ht="34.5" customHeight="1" x14ac:dyDescent="0.2">
      <c r="B56" s="133"/>
      <c r="C56" s="131"/>
      <c r="D56" s="134"/>
      <c r="E56" s="71" t="s">
        <v>93</v>
      </c>
      <c r="F56" s="72">
        <f t="shared" si="20"/>
        <v>2.2519999999999998</v>
      </c>
      <c r="G56" s="72">
        <f t="shared" si="21"/>
        <v>2.2519999999999998</v>
      </c>
      <c r="H56" s="73"/>
      <c r="I56" s="73"/>
      <c r="J56" s="74">
        <f t="shared" si="18"/>
        <v>0</v>
      </c>
      <c r="K56" s="74">
        <f t="shared" si="19"/>
        <v>0</v>
      </c>
      <c r="L56" s="73"/>
      <c r="M56" s="73"/>
      <c r="N56" s="132"/>
      <c r="O56" s="132"/>
    </row>
    <row r="57" spans="2:15" ht="34.5" customHeight="1" x14ac:dyDescent="0.2">
      <c r="B57" s="133"/>
      <c r="C57" s="131"/>
      <c r="D57" s="134"/>
      <c r="E57" s="71" t="s">
        <v>94</v>
      </c>
      <c r="F57" s="72">
        <f t="shared" si="20"/>
        <v>2.2519999999999998</v>
      </c>
      <c r="G57" s="72">
        <f t="shared" si="21"/>
        <v>2.2519999999999998</v>
      </c>
      <c r="H57" s="73"/>
      <c r="I57" s="73"/>
      <c r="J57" s="74">
        <f t="shared" si="18"/>
        <v>0</v>
      </c>
      <c r="K57" s="74">
        <f t="shared" si="19"/>
        <v>0</v>
      </c>
      <c r="L57" s="73"/>
      <c r="M57" s="73"/>
      <c r="N57" s="132"/>
      <c r="O57" s="132"/>
    </row>
    <row r="58" spans="2:15" ht="34.5" customHeight="1" x14ac:dyDescent="0.2">
      <c r="B58" s="69">
        <v>24</v>
      </c>
      <c r="C58" s="131"/>
      <c r="D58" s="70" t="s">
        <v>95</v>
      </c>
      <c r="E58" s="71" t="s">
        <v>149</v>
      </c>
      <c r="F58" s="72">
        <f>$J$52/2</f>
        <v>11.26</v>
      </c>
      <c r="G58" s="72">
        <f>$K$52/2</f>
        <v>11.26</v>
      </c>
      <c r="H58" s="73"/>
      <c r="I58" s="73"/>
      <c r="J58" s="74">
        <f t="shared" si="18"/>
        <v>0</v>
      </c>
      <c r="K58" s="74">
        <f t="shared" si="19"/>
        <v>0</v>
      </c>
      <c r="L58" s="73"/>
      <c r="M58" s="73"/>
      <c r="N58" s="132"/>
      <c r="O58" s="132"/>
    </row>
    <row r="59" spans="2:15" s="42" customFormat="1" ht="6" customHeight="1" x14ac:dyDescent="0.2">
      <c r="B59" s="41"/>
      <c r="D59" s="43"/>
      <c r="F59" s="41"/>
      <c r="G59" s="41"/>
      <c r="H59" s="75"/>
      <c r="I59" s="75"/>
      <c r="J59" s="44">
        <v>19.03</v>
      </c>
      <c r="K59" s="44">
        <v>19.03</v>
      </c>
      <c r="L59" s="75"/>
      <c r="N59" s="45"/>
    </row>
    <row r="60" spans="2:15" ht="34.5" customHeight="1" x14ac:dyDescent="0.2">
      <c r="B60" s="69">
        <v>25</v>
      </c>
      <c r="C60" s="131" t="s">
        <v>96</v>
      </c>
      <c r="D60" s="70" t="s">
        <v>122</v>
      </c>
      <c r="E60" s="71" t="s">
        <v>137</v>
      </c>
      <c r="F60" s="72">
        <f>$J$59/6</f>
        <v>3.1716666666666669</v>
      </c>
      <c r="G60" s="72">
        <f>$K$59/6</f>
        <v>3.1716666666666669</v>
      </c>
      <c r="H60" s="73"/>
      <c r="I60" s="73"/>
      <c r="J60" s="74">
        <f t="shared" ref="J60:J65" si="22">H60*F60*L60</f>
        <v>0</v>
      </c>
      <c r="K60" s="74">
        <f t="shared" ref="K60:K65" si="23">I60*G60*L60</f>
        <v>0</v>
      </c>
      <c r="L60" s="73"/>
      <c r="M60" s="73"/>
      <c r="N60" s="132">
        <f>SUM(J60:J65)</f>
        <v>0</v>
      </c>
      <c r="O60" s="132">
        <f>SUM(K60:K65)</f>
        <v>0</v>
      </c>
    </row>
    <row r="61" spans="2:15" ht="34.5" customHeight="1" x14ac:dyDescent="0.2">
      <c r="B61" s="69">
        <v>26</v>
      </c>
      <c r="C61" s="131"/>
      <c r="D61" s="70" t="s">
        <v>97</v>
      </c>
      <c r="E61" s="71" t="s">
        <v>138</v>
      </c>
      <c r="F61" s="72">
        <f t="shared" ref="F61:F65" si="24">$J$59/6</f>
        <v>3.1716666666666669</v>
      </c>
      <c r="G61" s="72">
        <f t="shared" ref="G61:G65" si="25">$K$59/6</f>
        <v>3.1716666666666669</v>
      </c>
      <c r="H61" s="73"/>
      <c r="I61" s="73"/>
      <c r="J61" s="74">
        <f t="shared" si="22"/>
        <v>0</v>
      </c>
      <c r="K61" s="74">
        <f t="shared" si="23"/>
        <v>0</v>
      </c>
      <c r="L61" s="73"/>
      <c r="M61" s="73"/>
      <c r="N61" s="132"/>
      <c r="O61" s="132"/>
    </row>
    <row r="62" spans="2:15" ht="34.5" customHeight="1" x14ac:dyDescent="0.2">
      <c r="B62" s="69">
        <v>27</v>
      </c>
      <c r="C62" s="131"/>
      <c r="D62" s="70" t="s">
        <v>123</v>
      </c>
      <c r="E62" s="71" t="s">
        <v>140</v>
      </c>
      <c r="F62" s="72">
        <f t="shared" si="24"/>
        <v>3.1716666666666669</v>
      </c>
      <c r="G62" s="72">
        <f t="shared" si="25"/>
        <v>3.1716666666666669</v>
      </c>
      <c r="H62" s="73"/>
      <c r="I62" s="73"/>
      <c r="J62" s="74">
        <f t="shared" si="22"/>
        <v>0</v>
      </c>
      <c r="K62" s="74">
        <f t="shared" si="23"/>
        <v>0</v>
      </c>
      <c r="L62" s="73"/>
      <c r="M62" s="73"/>
      <c r="N62" s="132"/>
      <c r="O62" s="132"/>
    </row>
    <row r="63" spans="2:15" ht="34.5" customHeight="1" x14ac:dyDescent="0.2">
      <c r="B63" s="69">
        <v>28</v>
      </c>
      <c r="C63" s="131"/>
      <c r="D63" s="70" t="s">
        <v>121</v>
      </c>
      <c r="E63" s="71" t="s">
        <v>139</v>
      </c>
      <c r="F63" s="72">
        <f t="shared" si="24"/>
        <v>3.1716666666666669</v>
      </c>
      <c r="G63" s="72">
        <f t="shared" si="25"/>
        <v>3.1716666666666669</v>
      </c>
      <c r="H63" s="73"/>
      <c r="I63" s="73"/>
      <c r="J63" s="74">
        <f t="shared" si="22"/>
        <v>0</v>
      </c>
      <c r="K63" s="74">
        <f t="shared" si="23"/>
        <v>0</v>
      </c>
      <c r="L63" s="73"/>
      <c r="M63" s="73"/>
      <c r="N63" s="132"/>
      <c r="O63" s="132"/>
    </row>
    <row r="64" spans="2:15" ht="34.5" customHeight="1" x14ac:dyDescent="0.2">
      <c r="B64" s="69">
        <v>29</v>
      </c>
      <c r="C64" s="131"/>
      <c r="D64" s="70" t="s">
        <v>98</v>
      </c>
      <c r="E64" s="71" t="s">
        <v>141</v>
      </c>
      <c r="F64" s="72">
        <f t="shared" si="24"/>
        <v>3.1716666666666669</v>
      </c>
      <c r="G64" s="72">
        <f t="shared" si="25"/>
        <v>3.1716666666666669</v>
      </c>
      <c r="H64" s="73"/>
      <c r="I64" s="73"/>
      <c r="J64" s="74">
        <f t="shared" si="22"/>
        <v>0</v>
      </c>
      <c r="K64" s="74">
        <f t="shared" si="23"/>
        <v>0</v>
      </c>
      <c r="L64" s="73"/>
      <c r="M64" s="73"/>
      <c r="N64" s="132"/>
      <c r="O64" s="132"/>
    </row>
    <row r="65" spans="2:15" ht="34.5" customHeight="1" x14ac:dyDescent="0.2">
      <c r="B65" s="69">
        <v>30</v>
      </c>
      <c r="C65" s="131"/>
      <c r="D65" s="70" t="s">
        <v>124</v>
      </c>
      <c r="E65" s="71" t="s">
        <v>99</v>
      </c>
      <c r="F65" s="72">
        <f t="shared" si="24"/>
        <v>3.1716666666666669</v>
      </c>
      <c r="G65" s="72">
        <f t="shared" si="25"/>
        <v>3.1716666666666669</v>
      </c>
      <c r="H65" s="73"/>
      <c r="I65" s="73"/>
      <c r="J65" s="74">
        <f t="shared" si="22"/>
        <v>0</v>
      </c>
      <c r="K65" s="74">
        <f t="shared" si="23"/>
        <v>0</v>
      </c>
      <c r="L65" s="73"/>
      <c r="M65" s="73"/>
      <c r="N65" s="132"/>
      <c r="O65" s="132"/>
    </row>
    <row r="66" spans="2:15" s="47" customFormat="1" ht="35" customHeight="1" x14ac:dyDescent="0.2">
      <c r="B66" s="136" t="s">
        <v>100</v>
      </c>
      <c r="C66" s="137"/>
      <c r="D66" s="137"/>
      <c r="E66" s="137"/>
      <c r="F66" s="137"/>
      <c r="G66" s="137"/>
      <c r="H66" s="137"/>
      <c r="I66" s="137"/>
      <c r="J66" s="137"/>
      <c r="K66" s="138"/>
      <c r="L66" s="66"/>
      <c r="M66" s="66"/>
      <c r="N66" s="67">
        <f>SUM(N60+N53+N48+N30+N16)</f>
        <v>0</v>
      </c>
      <c r="O66" s="68">
        <f>SUM(O60+O53+O48+O30+O16)</f>
        <v>0</v>
      </c>
    </row>
    <row r="67" spans="2:15" s="47" customFormat="1" ht="35" customHeight="1" thickBot="1" x14ac:dyDescent="0.25">
      <c r="B67" s="119" t="s">
        <v>101</v>
      </c>
      <c r="C67" s="120"/>
      <c r="D67" s="120"/>
      <c r="E67" s="120"/>
      <c r="F67" s="120"/>
      <c r="G67" s="120"/>
      <c r="H67" s="120"/>
      <c r="I67" s="120"/>
      <c r="J67" s="120"/>
      <c r="K67" s="121"/>
      <c r="L67" s="63"/>
      <c r="M67" s="63"/>
      <c r="N67" s="64">
        <f>N66+D7</f>
        <v>0</v>
      </c>
      <c r="O67" s="65">
        <f>O66+D7</f>
        <v>0</v>
      </c>
    </row>
    <row r="68" spans="2:15" x14ac:dyDescent="0.2">
      <c r="L68" s="6"/>
    </row>
    <row r="69" spans="2:15" x14ac:dyDescent="0.2">
      <c r="L69" s="6"/>
    </row>
    <row r="70" spans="2:15" x14ac:dyDescent="0.2">
      <c r="L70" s="6"/>
    </row>
  </sheetData>
  <protectedRanges>
    <protectedRange sqref="M60:M65 M48:M51 M30:M46 D2:D7 M53:M58 L16:M21 M22:M28 L22:L65 H16:I65" name="Abschnitt 1"/>
  </protectedRanges>
  <mergeCells count="42">
    <mergeCell ref="B9:O9"/>
    <mergeCell ref="O53:O58"/>
    <mergeCell ref="C60:C65"/>
    <mergeCell ref="N60:N65"/>
    <mergeCell ref="O60:O65"/>
    <mergeCell ref="B53:B57"/>
    <mergeCell ref="C53:C58"/>
    <mergeCell ref="D53:D57"/>
    <mergeCell ref="N53:N58"/>
    <mergeCell ref="D37:D41"/>
    <mergeCell ref="C48:C51"/>
    <mergeCell ref="B11:B13"/>
    <mergeCell ref="C11:E13"/>
    <mergeCell ref="F11:G13"/>
    <mergeCell ref="H11:K11"/>
    <mergeCell ref="N30:N46"/>
    <mergeCell ref="O30:O46"/>
    <mergeCell ref="N48:N51"/>
    <mergeCell ref="O48:O51"/>
    <mergeCell ref="B66:K66"/>
    <mergeCell ref="B67:K67"/>
    <mergeCell ref="M11:M13"/>
    <mergeCell ref="N11:O12"/>
    <mergeCell ref="H12:I12"/>
    <mergeCell ref="J12:K12"/>
    <mergeCell ref="H15:I15"/>
    <mergeCell ref="C16:C28"/>
    <mergeCell ref="N16:N28"/>
    <mergeCell ref="O16:O28"/>
    <mergeCell ref="B19:B24"/>
    <mergeCell ref="D19:D24"/>
    <mergeCell ref="B25:B28"/>
    <mergeCell ref="D25:D28"/>
    <mergeCell ref="B37:B41"/>
    <mergeCell ref="L11:L13"/>
    <mergeCell ref="C30:C46"/>
    <mergeCell ref="B2:C2"/>
    <mergeCell ref="B7:C7"/>
    <mergeCell ref="B6:C6"/>
    <mergeCell ref="B5:C5"/>
    <mergeCell ref="B4:C4"/>
    <mergeCell ref="B3:C3"/>
  </mergeCells>
  <pageMargins left="0.25" right="0.25" top="0.75" bottom="0.75" header="0.3" footer="0.3"/>
  <pageSetup paperSize="9" scale="2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7" id="{38CAFEE2-9ABA-4AFC-BB50-7391CD305AF4}">
            <x14:iconSet iconSet="3Stars" showValue="0">
              <x14:cfvo type="percent">
                <xm:f>0</xm:f>
              </x14:cfvo>
              <x14:cfvo type="num">
                <xm:f>0.5</xm:f>
              </x14:cfvo>
              <x14:cfvo type="num">
                <xm:f>1</xm:f>
              </x14:cfvo>
            </x14:iconSet>
          </x14:cfRule>
          <xm:sqref>H16:I65</xm:sqref>
        </x14:conditionalFormatting>
        <x14:conditionalFormatting xmlns:xm="http://schemas.microsoft.com/office/excel/2006/main">
          <x14:cfRule type="iconSet" priority="16" id="{1C662EC3-9096-41BA-A410-72692CBFB3DA}">
            <x14:iconSet iconSet="3Stars" showValue="0">
              <x14:cfvo type="percent">
                <xm:f>0</xm:f>
              </x14:cfvo>
              <x14:cfvo type="num">
                <xm:f>0.5</xm:f>
              </x14:cfvo>
              <x14:cfvo type="num">
                <xm:f>1</xm:f>
              </x14:cfvo>
            </x14:iconSet>
          </x14:cfRule>
          <xm:sqref>I30:I46</xm:sqref>
        </x14:conditionalFormatting>
        <x14:conditionalFormatting xmlns:xm="http://schemas.microsoft.com/office/excel/2006/main">
          <x14:cfRule type="iconSet" priority="14" id="{D3FDD435-D2F7-46F6-8C1B-425F738494F4}">
            <x14:iconSet iconSet="3Stars" showValue="0">
              <x14:cfvo type="percent">
                <xm:f>0</xm:f>
              </x14:cfvo>
              <x14:cfvo type="num">
                <xm:f>0.5</xm:f>
              </x14:cfvo>
              <x14:cfvo type="num">
                <xm:f>1</xm:f>
              </x14:cfvo>
            </x14:iconSet>
          </x14:cfRule>
          <xm:sqref>I48:I51</xm:sqref>
        </x14:conditionalFormatting>
        <x14:conditionalFormatting xmlns:xm="http://schemas.microsoft.com/office/excel/2006/main">
          <x14:cfRule type="iconSet" priority="13" id="{E9CCBC09-C1AD-44DA-9E41-B714049C7E04}">
            <x14:iconSet iconSet="3Stars" showValue="0">
              <x14:cfvo type="percent">
                <xm:f>0</xm:f>
              </x14:cfvo>
              <x14:cfvo type="num">
                <xm:f>0.5</xm:f>
              </x14:cfvo>
              <x14:cfvo type="num">
                <xm:f>1</xm:f>
              </x14:cfvo>
            </x14:iconSet>
          </x14:cfRule>
          <xm:sqref>I53:I58</xm:sqref>
        </x14:conditionalFormatting>
        <x14:conditionalFormatting xmlns:xm="http://schemas.microsoft.com/office/excel/2006/main">
          <x14:cfRule type="iconSet" priority="12" id="{6CC6AEA1-3E80-4D05-851A-C8C6B5AD9B9E}">
            <x14:iconSet iconSet="3Stars" showValue="0">
              <x14:cfvo type="percent">
                <xm:f>0</xm:f>
              </x14:cfvo>
              <x14:cfvo type="num">
                <xm:f>0.5</xm:f>
              </x14:cfvo>
              <x14:cfvo type="num">
                <xm:f>1</xm:f>
              </x14:cfvo>
            </x14:iconSet>
          </x14:cfRule>
          <xm:sqref>I60:I65</xm:sqref>
        </x14:conditionalFormatting>
        <x14:conditionalFormatting xmlns:xm="http://schemas.microsoft.com/office/excel/2006/main">
          <x14:cfRule type="iconSet" priority="11" id="{FB22A94F-69F6-4DC7-BEE5-326F4FDC958F}">
            <x14:iconSet iconSet="3Stars" showValue="0">
              <x14:cfvo type="percent">
                <xm:f>0</xm:f>
              </x14:cfvo>
              <x14:cfvo type="num">
                <xm:f>0.5</xm:f>
              </x14:cfvo>
              <x14:cfvo type="num">
                <xm:f>1</xm:f>
              </x14:cfvo>
            </x14:iconSet>
          </x14:cfRule>
          <xm:sqref>J3</xm:sqref>
        </x14:conditionalFormatting>
        <x14:conditionalFormatting xmlns:xm="http://schemas.microsoft.com/office/excel/2006/main">
          <x14:cfRule type="iconSet" priority="10" id="{0B857C2E-1EA4-4C76-B9D9-C423561BD72F}">
            <x14:iconSet iconSet="3Stars" showValue="0">
              <x14:cfvo type="percent">
                <xm:f>0</xm:f>
              </x14:cfvo>
              <x14:cfvo type="num">
                <xm:f>0.5</xm:f>
              </x14:cfvo>
              <x14:cfvo type="num">
                <xm:f>1</xm:f>
              </x14:cfvo>
            </x14:iconSet>
          </x14:cfRule>
          <xm:sqref>J4</xm:sqref>
        </x14:conditionalFormatting>
        <x14:conditionalFormatting xmlns:xm="http://schemas.microsoft.com/office/excel/2006/main">
          <x14:cfRule type="iconSet" priority="9" id="{DDB67326-5E6C-47BE-891A-A0CA54AD55FE}">
            <x14:iconSet iconSet="3Stars" showValue="0">
              <x14:cfvo type="percent">
                <xm:f>0</xm:f>
              </x14:cfvo>
              <x14:cfvo type="num">
                <xm:f>0.5</xm:f>
              </x14:cfvo>
              <x14:cfvo type="num">
                <xm:f>1</xm:f>
              </x14:cfvo>
            </x14:iconSet>
          </x14:cfRule>
          <xm:sqref>J5</xm:sqref>
        </x14:conditionalFormatting>
        <x14:conditionalFormatting xmlns:xm="http://schemas.microsoft.com/office/excel/2006/main">
          <x14:cfRule type="iconSet" priority="1" id="{54ACAD43-AFAD-426F-B9EF-6E945AF958A5}">
            <x14:iconSet iconSet="3Symbols2" showValue="0" custom="1">
              <x14:cfvo type="percent">
                <xm:f>0</xm:f>
              </x14:cfvo>
              <x14:cfvo type="num">
                <xm:f>0</xm:f>
              </x14:cfvo>
              <x14:cfvo type="num">
                <xm:f>1</xm:f>
              </x14:cfvo>
              <x14:cfIcon iconSet="3Symbols2" iconId="1"/>
              <x14:cfIcon iconSet="3Symbols2" iconId="2"/>
              <x14:cfIcon iconSet="3Symbols2" iconId="0"/>
            </x14:iconSet>
          </x14:cfRule>
          <xm:sqref>J6:J7</xm:sqref>
        </x14:conditionalFormatting>
        <x14:conditionalFormatting xmlns:xm="http://schemas.microsoft.com/office/excel/2006/main">
          <x14:cfRule type="iconSet" priority="6" id="{7491DCE0-4583-4FA5-84EA-1BB01F0677C3}">
            <x14:iconSet iconSet="3Symbols2" showValue="0" custom="1">
              <x14:cfvo type="percent">
                <xm:f>0</xm:f>
              </x14:cfvo>
              <x14:cfvo type="num">
                <xm:f>0</xm:f>
              </x14:cfvo>
              <x14:cfvo type="num">
                <xm:f>1</xm:f>
              </x14:cfvo>
              <x14:cfIcon iconSet="3Symbols2" iconId="1"/>
              <x14:cfIcon iconSet="3Symbols2" iconId="2"/>
              <x14:cfIcon iconSet="3Symbols2" iconId="0"/>
            </x14:iconSet>
          </x14:cfRule>
          <xm:sqref>L16:L65</xm:sqref>
        </x14:conditionalFormatting>
        <x14:conditionalFormatting xmlns:xm="http://schemas.microsoft.com/office/excel/2006/main">
          <x14:cfRule type="iconSet" priority="34" id="{F0AA1833-43C1-4547-BACD-382E6756DF97}">
            <x14:iconSet iconSet="3Flags" showValue="0" custom="1">
              <x14:cfvo type="percent">
                <xm:f>0</xm:f>
              </x14:cfvo>
              <x14:cfvo type="num">
                <xm:f>0.5</xm:f>
              </x14:cfvo>
              <x14:cfvo type="num">
                <xm:f>1</xm:f>
              </x14:cfvo>
              <x14:cfIcon iconSet="3Flags" iconId="2"/>
              <x14:cfIcon iconSet="3Flags" iconId="1"/>
              <x14:cfIcon iconSet="3Flags" iconId="0"/>
            </x14:iconSet>
          </x14:cfRule>
          <xm:sqref>L68:L70</xm:sqref>
        </x14:conditionalFormatting>
        <x14:conditionalFormatting xmlns:xm="http://schemas.microsoft.com/office/excel/2006/main">
          <x14:cfRule type="iconSet" priority="35" id="{CFE87315-14BF-4613-AB9B-E61501D23492}">
            <x14:iconSet iconSet="3Flags" showValue="0" custom="1">
              <x14:cfvo type="percent">
                <xm:f>0</xm:f>
              </x14:cfvo>
              <x14:cfvo type="num">
                <xm:f>0.5</xm:f>
              </x14:cfvo>
              <x14:cfvo type="num">
                <xm:f>1</xm:f>
              </x14:cfvo>
              <x14:cfIcon iconSet="3Flags" iconId="2"/>
              <x14:cfIcon iconSet="3Flags" iconId="1"/>
              <x14:cfIcon iconSet="3Flags" iconId="0"/>
            </x14:iconSet>
          </x14:cfRule>
          <xm:sqref>M30:M46 M48:M51 M53:M58 M60:M65 M16:M28</xm:sqref>
        </x14:conditionalFormatting>
        <x14:conditionalFormatting xmlns:xm="http://schemas.microsoft.com/office/excel/2006/main">
          <x14:cfRule type="iconSet" priority="20" id="{057CAF7A-DAB0-4E94-BA92-9ECD6BAB35F7}">
            <x14:iconSet iconSet="3Flags" showValue="0" custom="1">
              <x14:cfvo type="percent">
                <xm:f>0</xm:f>
              </x14:cfvo>
              <x14:cfvo type="num">
                <xm:f>0.5</xm:f>
              </x14:cfvo>
              <x14:cfvo type="num">
                <xm:f>1</xm:f>
              </x14:cfvo>
              <x14:cfIcon iconSet="3Flags" iconId="2"/>
              <x14:cfIcon iconSet="3Flags" iconId="1"/>
              <x14:cfIcon iconSet="3Flags" iconId="0"/>
            </x14:iconSet>
          </x14:cfRule>
          <xm:sqref>N7:N8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97A81A6-7D7E-426F-931B-9ED5B7C58FB7}">
          <x14:formula1>
            <xm:f>dropdown!$C$3:$C$5</xm:f>
          </x14:formula1>
          <xm:sqref>J3:J5 H16:I65</xm:sqref>
        </x14:dataValidation>
        <x14:dataValidation type="list" allowBlank="1" showInputMessage="1" showErrorMessage="1" xr:uid="{D90DE253-8A90-431D-9D55-BFDEF8067D97}">
          <x14:formula1>
            <xm:f>dropdown!$D$3:$D$4</xm:f>
          </x14:formula1>
          <xm:sqref>L16:L65 N7:N8 L68:L70 J6:J7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A8CF-7815-4955-B868-524F3B13471C}">
  <dimension ref="B3:Q47"/>
  <sheetViews>
    <sheetView showGridLines="0" topLeftCell="B1" zoomScale="64" zoomScaleNormal="64" workbookViewId="0">
      <selection activeCell="C12" sqref="C12:E14"/>
    </sheetView>
  </sheetViews>
  <sheetFormatPr baseColWidth="10" defaultColWidth="11.42578125" defaultRowHeight="15" x14ac:dyDescent="0.2"/>
  <cols>
    <col min="1" max="1" width="11.42578125" style="5"/>
    <col min="2" max="2" width="3" style="5" customWidth="1"/>
    <col min="3" max="3" width="17" style="5" customWidth="1"/>
    <col min="4" max="4" width="24.42578125" style="5" customWidth="1"/>
    <col min="5" max="5" width="36.42578125" style="5" customWidth="1"/>
    <col min="6" max="13" width="19" style="5" customWidth="1"/>
    <col min="14" max="14" width="1" style="5" customWidth="1"/>
    <col min="15" max="15" width="19" style="5" customWidth="1"/>
    <col min="16" max="16" width="1" style="5" customWidth="1"/>
    <col min="17" max="17" width="57.7109375" style="5" customWidth="1"/>
    <col min="18" max="16384" width="11.42578125" style="5"/>
  </cols>
  <sheetData>
    <row r="3" spans="2:17" x14ac:dyDescent="0.2">
      <c r="B3" s="117" t="s">
        <v>20</v>
      </c>
      <c r="C3" s="117"/>
      <c r="D3" s="91" t="s">
        <v>117</v>
      </c>
    </row>
    <row r="4" spans="2:17" x14ac:dyDescent="0.2">
      <c r="B4" s="117" t="s">
        <v>102</v>
      </c>
      <c r="C4" s="117"/>
      <c r="D4" s="92">
        <f>SUM(F17:F43)</f>
        <v>0</v>
      </c>
    </row>
    <row r="5" spans="2:17" x14ac:dyDescent="0.2">
      <c r="B5" s="117" t="s">
        <v>103</v>
      </c>
      <c r="C5" s="117"/>
      <c r="D5" s="92">
        <f>SUM(G2:G17)</f>
        <v>0</v>
      </c>
    </row>
    <row r="6" spans="2:17" x14ac:dyDescent="0.2">
      <c r="B6" s="117" t="s">
        <v>104</v>
      </c>
      <c r="C6" s="117"/>
      <c r="D6" s="92">
        <f>SUM(H17:H43)</f>
        <v>0</v>
      </c>
    </row>
    <row r="7" spans="2:17" x14ac:dyDescent="0.2">
      <c r="B7" s="117" t="s">
        <v>105</v>
      </c>
      <c r="C7" s="117"/>
      <c r="D7" s="92">
        <f>SUM(I17:I43)</f>
        <v>0</v>
      </c>
    </row>
    <row r="8" spans="2:17" x14ac:dyDescent="0.2">
      <c r="B8" s="117" t="s">
        <v>106</v>
      </c>
      <c r="C8" s="117"/>
      <c r="D8" s="93" t="e">
        <f>+IF(E8&gt;50%,"Zweibettzimmer","Mehrbettzimmer")</f>
        <v>#DIV/0!</v>
      </c>
      <c r="E8" s="46" t="e">
        <f>AVERAGE(O17:O43)</f>
        <v>#DIV/0!</v>
      </c>
    </row>
    <row r="9" spans="2:17" ht="19" customHeight="1" thickBot="1" x14ac:dyDescent="0.25">
      <c r="C9" s="7"/>
      <c r="D9" s="8"/>
    </row>
    <row r="10" spans="2:17" ht="42" customHeight="1" thickBot="1" x14ac:dyDescent="0.25">
      <c r="B10" s="151" t="s">
        <v>145</v>
      </c>
      <c r="C10" s="152"/>
      <c r="D10" s="152"/>
      <c r="E10" s="152"/>
      <c r="F10" s="152"/>
      <c r="G10" s="152"/>
      <c r="H10" s="152"/>
      <c r="I10" s="152"/>
      <c r="J10" s="152"/>
      <c r="K10" s="152"/>
      <c r="L10" s="152"/>
      <c r="M10" s="152"/>
      <c r="N10" s="152"/>
      <c r="O10" s="152"/>
      <c r="P10" s="152"/>
      <c r="Q10" s="153"/>
    </row>
    <row r="11" spans="2:17" ht="4.5" customHeight="1" thickBot="1" x14ac:dyDescent="0.25"/>
    <row r="12" spans="2:17" x14ac:dyDescent="0.2">
      <c r="B12" s="154"/>
      <c r="C12" s="157" t="s">
        <v>20</v>
      </c>
      <c r="D12" s="158"/>
      <c r="E12" s="158"/>
      <c r="F12" s="173" t="s">
        <v>109</v>
      </c>
      <c r="G12" s="174"/>
      <c r="H12" s="174"/>
      <c r="I12" s="174"/>
      <c r="J12" s="174"/>
      <c r="K12" s="175"/>
      <c r="L12" s="169" t="s">
        <v>107</v>
      </c>
      <c r="M12" s="171" t="s">
        <v>108</v>
      </c>
      <c r="N12" s="4"/>
      <c r="O12" s="163" t="s">
        <v>150</v>
      </c>
      <c r="P12" s="4"/>
      <c r="Q12" s="166" t="s">
        <v>32</v>
      </c>
    </row>
    <row r="13" spans="2:17" x14ac:dyDescent="0.2">
      <c r="B13" s="155"/>
      <c r="C13" s="159"/>
      <c r="D13" s="160"/>
      <c r="E13" s="160"/>
      <c r="F13" s="176"/>
      <c r="G13" s="177"/>
      <c r="H13" s="177"/>
      <c r="I13" s="177"/>
      <c r="J13" s="177"/>
      <c r="K13" s="178"/>
      <c r="L13" s="170"/>
      <c r="M13" s="172"/>
      <c r="N13" s="4"/>
      <c r="O13" s="164"/>
      <c r="P13" s="4"/>
      <c r="Q13" s="167"/>
    </row>
    <row r="14" spans="2:17" ht="21" thickBot="1" x14ac:dyDescent="0.25">
      <c r="B14" s="156"/>
      <c r="C14" s="161"/>
      <c r="D14" s="162"/>
      <c r="E14" s="162"/>
      <c r="F14" s="94" t="s">
        <v>35</v>
      </c>
      <c r="G14" s="94" t="s">
        <v>36</v>
      </c>
      <c r="H14" s="94" t="s">
        <v>110</v>
      </c>
      <c r="I14" s="94" t="s">
        <v>111</v>
      </c>
      <c r="J14" s="94" t="s">
        <v>112</v>
      </c>
      <c r="K14" s="59" t="s">
        <v>113</v>
      </c>
      <c r="L14" s="170"/>
      <c r="M14" s="172"/>
      <c r="N14" s="4"/>
      <c r="O14" s="165"/>
      <c r="P14" s="4"/>
      <c r="Q14" s="168"/>
    </row>
    <row r="15" spans="2:17" ht="2.25" customHeight="1" x14ac:dyDescent="0.2">
      <c r="B15" s="13"/>
      <c r="C15" s="14"/>
      <c r="D15" s="15"/>
      <c r="E15" s="15"/>
      <c r="F15" s="15"/>
      <c r="G15" s="15"/>
      <c r="H15" s="15"/>
      <c r="I15" s="15"/>
      <c r="J15" s="15"/>
      <c r="K15" s="16"/>
      <c r="L15" s="17"/>
      <c r="M15" s="18"/>
      <c r="N15" s="10"/>
      <c r="O15" s="19"/>
      <c r="P15" s="9"/>
      <c r="Q15" s="19"/>
    </row>
    <row r="16" spans="2:17" x14ac:dyDescent="0.2">
      <c r="B16" s="80"/>
      <c r="C16" s="80" t="s">
        <v>26</v>
      </c>
      <c r="D16" s="80" t="s">
        <v>114</v>
      </c>
      <c r="E16" s="80" t="s">
        <v>23</v>
      </c>
      <c r="F16" s="81"/>
      <c r="G16" s="81"/>
      <c r="H16" s="81"/>
      <c r="I16" s="81"/>
      <c r="J16" s="81"/>
      <c r="K16" s="81"/>
      <c r="L16" s="82"/>
      <c r="M16" s="82"/>
      <c r="N16" s="11"/>
      <c r="O16" s="86"/>
      <c r="P16" s="9"/>
      <c r="Q16" s="86"/>
    </row>
    <row r="17" spans="2:17" ht="44.25" customHeight="1" x14ac:dyDescent="0.2">
      <c r="B17" s="69"/>
      <c r="C17" s="83"/>
      <c r="D17" s="83"/>
      <c r="E17" s="83"/>
      <c r="F17" s="84"/>
      <c r="G17" s="84"/>
      <c r="H17" s="84"/>
      <c r="I17" s="84"/>
      <c r="J17" s="84"/>
      <c r="K17" s="84"/>
      <c r="L17" s="85">
        <f>SUM(F17:K17)</f>
        <v>0</v>
      </c>
      <c r="M17" s="85">
        <f>SUM(F17:G17)</f>
        <v>0</v>
      </c>
      <c r="N17" s="12"/>
      <c r="O17" s="87" t="e">
        <f>M17/L17</f>
        <v>#DIV/0!</v>
      </c>
      <c r="P17" s="9"/>
      <c r="Q17" s="88" t="e">
        <f>+IF(O17&gt;50%,"Zweibettzimmer","Mehrbettzimmer")</f>
        <v>#DIV/0!</v>
      </c>
    </row>
    <row r="18" spans="2:17" ht="44.25" customHeight="1" x14ac:dyDescent="0.2">
      <c r="B18" s="69"/>
      <c r="C18" s="83"/>
      <c r="D18" s="83"/>
      <c r="E18" s="83"/>
      <c r="F18" s="84"/>
      <c r="G18" s="84"/>
      <c r="H18" s="84"/>
      <c r="I18" s="84"/>
      <c r="J18" s="84"/>
      <c r="K18" s="84"/>
      <c r="L18" s="85">
        <f t="shared" ref="L18:L21" si="0">SUM(F18:K18)</f>
        <v>0</v>
      </c>
      <c r="M18" s="85">
        <f t="shared" ref="M18:M21" si="1">SUM(F18:G18)</f>
        <v>0</v>
      </c>
      <c r="N18" s="12"/>
      <c r="O18" s="87" t="e">
        <f t="shared" ref="O18:O21" si="2">M18/L18</f>
        <v>#DIV/0!</v>
      </c>
      <c r="P18" s="9"/>
      <c r="Q18" s="88" t="e">
        <f t="shared" ref="Q18:Q21" si="3">+IF(O18&gt;50%,"Zweibettzimmer","Mehrbettzimmer")</f>
        <v>#DIV/0!</v>
      </c>
    </row>
    <row r="19" spans="2:17" ht="44.25" customHeight="1" x14ac:dyDescent="0.2">
      <c r="B19" s="69"/>
      <c r="C19" s="83"/>
      <c r="D19" s="83"/>
      <c r="E19" s="83"/>
      <c r="F19" s="84"/>
      <c r="G19" s="84"/>
      <c r="H19" s="84"/>
      <c r="I19" s="84"/>
      <c r="J19" s="84"/>
      <c r="K19" s="84"/>
      <c r="L19" s="85">
        <f t="shared" si="0"/>
        <v>0</v>
      </c>
      <c r="M19" s="85">
        <f t="shared" si="1"/>
        <v>0</v>
      </c>
      <c r="N19" s="12"/>
      <c r="O19" s="87" t="e">
        <f t="shared" si="2"/>
        <v>#DIV/0!</v>
      </c>
      <c r="P19" s="9"/>
      <c r="Q19" s="88" t="e">
        <f t="shared" si="3"/>
        <v>#DIV/0!</v>
      </c>
    </row>
    <row r="20" spans="2:17" ht="44.25" customHeight="1" x14ac:dyDescent="0.2">
      <c r="B20" s="133"/>
      <c r="C20" s="83"/>
      <c r="D20" s="83"/>
      <c r="E20" s="83"/>
      <c r="F20" s="84"/>
      <c r="G20" s="84"/>
      <c r="H20" s="84"/>
      <c r="I20" s="84"/>
      <c r="J20" s="84"/>
      <c r="K20" s="84"/>
      <c r="L20" s="85">
        <f t="shared" si="0"/>
        <v>0</v>
      </c>
      <c r="M20" s="85">
        <f t="shared" si="1"/>
        <v>0</v>
      </c>
      <c r="N20" s="12"/>
      <c r="O20" s="87" t="e">
        <f t="shared" si="2"/>
        <v>#DIV/0!</v>
      </c>
      <c r="P20" s="6"/>
      <c r="Q20" s="88" t="e">
        <f t="shared" si="3"/>
        <v>#DIV/0!</v>
      </c>
    </row>
    <row r="21" spans="2:17" ht="44.25" customHeight="1" x14ac:dyDescent="0.2">
      <c r="B21" s="133"/>
      <c r="C21" s="83"/>
      <c r="D21" s="83"/>
      <c r="E21" s="83"/>
      <c r="F21" s="84"/>
      <c r="G21" s="84"/>
      <c r="H21" s="84"/>
      <c r="I21" s="84"/>
      <c r="J21" s="84"/>
      <c r="K21" s="84"/>
      <c r="L21" s="85">
        <f t="shared" si="0"/>
        <v>0</v>
      </c>
      <c r="M21" s="85">
        <f t="shared" si="1"/>
        <v>0</v>
      </c>
      <c r="N21" s="12"/>
      <c r="O21" s="87" t="e">
        <f t="shared" si="2"/>
        <v>#DIV/0!</v>
      </c>
      <c r="P21" s="6"/>
      <c r="Q21" s="88" t="e">
        <f t="shared" si="3"/>
        <v>#DIV/0!</v>
      </c>
    </row>
    <row r="22" spans="2:17" ht="44.25" customHeight="1" x14ac:dyDescent="0.2">
      <c r="B22" s="133"/>
      <c r="C22" s="83"/>
      <c r="D22" s="83"/>
      <c r="E22" s="83"/>
      <c r="F22" s="84"/>
      <c r="G22" s="84"/>
      <c r="H22" s="84"/>
      <c r="I22" s="84"/>
      <c r="J22" s="84"/>
      <c r="K22" s="84"/>
      <c r="L22" s="85">
        <f t="shared" ref="L22:L32" si="4">SUM(F22:K22)</f>
        <v>0</v>
      </c>
      <c r="M22" s="85">
        <f t="shared" ref="M22:M32" si="5">SUM(F22:G22)</f>
        <v>0</v>
      </c>
      <c r="N22" s="12"/>
      <c r="O22" s="87" t="e">
        <f t="shared" ref="O22:O32" si="6">M22/L22</f>
        <v>#DIV/0!</v>
      </c>
      <c r="P22" s="6"/>
      <c r="Q22" s="88" t="e">
        <f t="shared" ref="Q22:Q32" si="7">+IF(O22&gt;50%,"Zweibettzimmer","Mehrbettzimmer")</f>
        <v>#DIV/0!</v>
      </c>
    </row>
    <row r="23" spans="2:17" ht="44.25" customHeight="1" x14ac:dyDescent="0.2">
      <c r="B23" s="133"/>
      <c r="C23" s="83"/>
      <c r="D23" s="83"/>
      <c r="E23" s="83"/>
      <c r="F23" s="84"/>
      <c r="G23" s="84"/>
      <c r="H23" s="84"/>
      <c r="I23" s="84"/>
      <c r="J23" s="84"/>
      <c r="K23" s="84"/>
      <c r="L23" s="85">
        <f t="shared" si="4"/>
        <v>0</v>
      </c>
      <c r="M23" s="85">
        <f t="shared" si="5"/>
        <v>0</v>
      </c>
      <c r="N23" s="12"/>
      <c r="O23" s="87" t="e">
        <f t="shared" si="6"/>
        <v>#DIV/0!</v>
      </c>
      <c r="P23" s="6"/>
      <c r="Q23" s="88" t="e">
        <f t="shared" si="7"/>
        <v>#DIV/0!</v>
      </c>
    </row>
    <row r="24" spans="2:17" ht="44.25" customHeight="1" x14ac:dyDescent="0.2">
      <c r="B24" s="133"/>
      <c r="C24" s="83"/>
      <c r="D24" s="83"/>
      <c r="E24" s="83"/>
      <c r="F24" s="84"/>
      <c r="G24" s="84"/>
      <c r="H24" s="84"/>
      <c r="I24" s="84"/>
      <c r="J24" s="84"/>
      <c r="K24" s="84"/>
      <c r="L24" s="85">
        <f t="shared" si="4"/>
        <v>0</v>
      </c>
      <c r="M24" s="85">
        <f t="shared" si="5"/>
        <v>0</v>
      </c>
      <c r="N24" s="12"/>
      <c r="O24" s="87" t="e">
        <f t="shared" si="6"/>
        <v>#DIV/0!</v>
      </c>
      <c r="P24" s="6"/>
      <c r="Q24" s="88" t="e">
        <f t="shared" si="7"/>
        <v>#DIV/0!</v>
      </c>
    </row>
    <row r="25" spans="2:17" ht="44.25" customHeight="1" x14ac:dyDescent="0.2">
      <c r="B25" s="133"/>
      <c r="C25" s="83"/>
      <c r="D25" s="83"/>
      <c r="E25" s="83"/>
      <c r="F25" s="84"/>
      <c r="G25" s="84"/>
      <c r="H25" s="84"/>
      <c r="I25" s="84"/>
      <c r="J25" s="84"/>
      <c r="K25" s="84"/>
      <c r="L25" s="85">
        <f t="shared" si="4"/>
        <v>0</v>
      </c>
      <c r="M25" s="85">
        <f t="shared" si="5"/>
        <v>0</v>
      </c>
      <c r="N25" s="12"/>
      <c r="O25" s="87" t="e">
        <f t="shared" si="6"/>
        <v>#DIV/0!</v>
      </c>
      <c r="P25" s="6"/>
      <c r="Q25" s="88" t="e">
        <f t="shared" si="7"/>
        <v>#DIV/0!</v>
      </c>
    </row>
    <row r="26" spans="2:17" ht="44.25" customHeight="1" x14ac:dyDescent="0.2">
      <c r="B26" s="133"/>
      <c r="C26" s="83"/>
      <c r="D26" s="83"/>
      <c r="E26" s="83"/>
      <c r="F26" s="84"/>
      <c r="G26" s="84"/>
      <c r="H26" s="84"/>
      <c r="I26" s="84"/>
      <c r="J26" s="84"/>
      <c r="K26" s="84"/>
      <c r="L26" s="85">
        <f t="shared" si="4"/>
        <v>0</v>
      </c>
      <c r="M26" s="85">
        <f t="shared" si="5"/>
        <v>0</v>
      </c>
      <c r="N26" s="12"/>
      <c r="O26" s="87" t="e">
        <f t="shared" si="6"/>
        <v>#DIV/0!</v>
      </c>
      <c r="P26" s="6"/>
      <c r="Q26" s="88" t="e">
        <f t="shared" si="7"/>
        <v>#DIV/0!</v>
      </c>
    </row>
    <row r="27" spans="2:17" ht="44.25" customHeight="1" x14ac:dyDescent="0.2">
      <c r="B27" s="133"/>
      <c r="C27" s="83"/>
      <c r="D27" s="83"/>
      <c r="E27" s="83"/>
      <c r="F27" s="84"/>
      <c r="G27" s="84"/>
      <c r="H27" s="84"/>
      <c r="I27" s="84"/>
      <c r="J27" s="84"/>
      <c r="K27" s="84"/>
      <c r="L27" s="85">
        <f t="shared" si="4"/>
        <v>0</v>
      </c>
      <c r="M27" s="85">
        <f t="shared" si="5"/>
        <v>0</v>
      </c>
      <c r="N27" s="12"/>
      <c r="O27" s="87" t="e">
        <f t="shared" si="6"/>
        <v>#DIV/0!</v>
      </c>
      <c r="P27" s="6"/>
      <c r="Q27" s="88" t="e">
        <f t="shared" si="7"/>
        <v>#DIV/0!</v>
      </c>
    </row>
    <row r="28" spans="2:17" ht="44.25" customHeight="1" x14ac:dyDescent="0.2">
      <c r="B28" s="133"/>
      <c r="C28" s="83"/>
      <c r="D28" s="83"/>
      <c r="E28" s="83"/>
      <c r="F28" s="84"/>
      <c r="G28" s="84"/>
      <c r="H28" s="84"/>
      <c r="I28" s="84"/>
      <c r="J28" s="84"/>
      <c r="K28" s="84"/>
      <c r="L28" s="85">
        <f t="shared" si="4"/>
        <v>0</v>
      </c>
      <c r="M28" s="85">
        <f t="shared" si="5"/>
        <v>0</v>
      </c>
      <c r="N28" s="12"/>
      <c r="O28" s="87" t="e">
        <f t="shared" si="6"/>
        <v>#DIV/0!</v>
      </c>
      <c r="P28" s="6"/>
      <c r="Q28" s="88" t="e">
        <f t="shared" si="7"/>
        <v>#DIV/0!</v>
      </c>
    </row>
    <row r="29" spans="2:17" ht="44.25" customHeight="1" x14ac:dyDescent="0.2">
      <c r="B29" s="133"/>
      <c r="C29" s="83"/>
      <c r="D29" s="83"/>
      <c r="E29" s="83"/>
      <c r="F29" s="84"/>
      <c r="G29" s="84"/>
      <c r="H29" s="84"/>
      <c r="I29" s="84"/>
      <c r="J29" s="84"/>
      <c r="K29" s="84"/>
      <c r="L29" s="85">
        <f t="shared" si="4"/>
        <v>0</v>
      </c>
      <c r="M29" s="85">
        <f t="shared" si="5"/>
        <v>0</v>
      </c>
      <c r="N29" s="12"/>
      <c r="O29" s="87" t="e">
        <f t="shared" si="6"/>
        <v>#DIV/0!</v>
      </c>
      <c r="P29" s="6"/>
      <c r="Q29" s="88" t="e">
        <f t="shared" si="7"/>
        <v>#DIV/0!</v>
      </c>
    </row>
    <row r="30" spans="2:17" ht="44.25" customHeight="1" x14ac:dyDescent="0.2">
      <c r="B30" s="133"/>
      <c r="C30" s="83"/>
      <c r="D30" s="83"/>
      <c r="E30" s="83"/>
      <c r="F30" s="84"/>
      <c r="G30" s="84"/>
      <c r="H30" s="84"/>
      <c r="I30" s="84"/>
      <c r="J30" s="84"/>
      <c r="K30" s="84"/>
      <c r="L30" s="85">
        <f t="shared" si="4"/>
        <v>0</v>
      </c>
      <c r="M30" s="85">
        <f t="shared" si="5"/>
        <v>0</v>
      </c>
      <c r="N30" s="12"/>
      <c r="O30" s="87" t="e">
        <f t="shared" si="6"/>
        <v>#DIV/0!</v>
      </c>
      <c r="P30" s="6"/>
      <c r="Q30" s="88" t="e">
        <f t="shared" si="7"/>
        <v>#DIV/0!</v>
      </c>
    </row>
    <row r="31" spans="2:17" ht="44.25" customHeight="1" x14ac:dyDescent="0.2">
      <c r="B31" s="133"/>
      <c r="C31" s="83"/>
      <c r="D31" s="83"/>
      <c r="E31" s="83"/>
      <c r="F31" s="84"/>
      <c r="G31" s="84"/>
      <c r="H31" s="84"/>
      <c r="I31" s="84"/>
      <c r="J31" s="84"/>
      <c r="K31" s="84"/>
      <c r="L31" s="85">
        <f t="shared" si="4"/>
        <v>0</v>
      </c>
      <c r="M31" s="85">
        <f t="shared" si="5"/>
        <v>0</v>
      </c>
      <c r="N31" s="12"/>
      <c r="O31" s="87" t="e">
        <f t="shared" si="6"/>
        <v>#DIV/0!</v>
      </c>
      <c r="P31" s="6"/>
      <c r="Q31" s="88" t="e">
        <f t="shared" si="7"/>
        <v>#DIV/0!</v>
      </c>
    </row>
    <row r="32" spans="2:17" ht="44.25" customHeight="1" x14ac:dyDescent="0.2">
      <c r="B32" s="133"/>
      <c r="C32" s="83"/>
      <c r="D32" s="83"/>
      <c r="E32" s="83"/>
      <c r="F32" s="84"/>
      <c r="G32" s="84"/>
      <c r="H32" s="84"/>
      <c r="I32" s="84"/>
      <c r="J32" s="84"/>
      <c r="K32" s="84"/>
      <c r="L32" s="85">
        <f t="shared" si="4"/>
        <v>0</v>
      </c>
      <c r="M32" s="85">
        <f t="shared" si="5"/>
        <v>0</v>
      </c>
      <c r="N32" s="12"/>
      <c r="O32" s="87" t="e">
        <f t="shared" si="6"/>
        <v>#DIV/0!</v>
      </c>
      <c r="P32" s="6"/>
      <c r="Q32" s="88" t="e">
        <f t="shared" si="7"/>
        <v>#DIV/0!</v>
      </c>
    </row>
    <row r="33" spans="2:17" ht="44.25" customHeight="1" x14ac:dyDescent="0.2">
      <c r="B33" s="133"/>
      <c r="C33" s="83"/>
      <c r="D33" s="83"/>
      <c r="E33" s="83"/>
      <c r="F33" s="84"/>
      <c r="G33" s="84"/>
      <c r="H33" s="84"/>
      <c r="I33" s="84"/>
      <c r="J33" s="84"/>
      <c r="K33" s="84"/>
      <c r="L33" s="85">
        <f t="shared" ref="L33:L43" si="8">SUM(F33:K33)</f>
        <v>0</v>
      </c>
      <c r="M33" s="85">
        <f t="shared" ref="M33:M43" si="9">SUM(F33:G33)</f>
        <v>0</v>
      </c>
      <c r="N33" s="12"/>
      <c r="O33" s="87" t="e">
        <f t="shared" ref="O33:O43" si="10">M33/L33</f>
        <v>#DIV/0!</v>
      </c>
      <c r="P33" s="6"/>
      <c r="Q33" s="88" t="e">
        <f t="shared" ref="Q33:Q43" si="11">+IF(O33&gt;50%,"Zweibettzimmer","Mehrbettzimmer")</f>
        <v>#DIV/0!</v>
      </c>
    </row>
    <row r="34" spans="2:17" ht="44.25" customHeight="1" x14ac:dyDescent="0.2">
      <c r="B34" s="133"/>
      <c r="C34" s="83"/>
      <c r="D34" s="83"/>
      <c r="E34" s="83"/>
      <c r="F34" s="84"/>
      <c r="G34" s="84"/>
      <c r="H34" s="84"/>
      <c r="I34" s="84"/>
      <c r="J34" s="84"/>
      <c r="K34" s="84"/>
      <c r="L34" s="85">
        <f t="shared" si="8"/>
        <v>0</v>
      </c>
      <c r="M34" s="85">
        <f t="shared" si="9"/>
        <v>0</v>
      </c>
      <c r="N34" s="12"/>
      <c r="O34" s="87" t="e">
        <f t="shared" si="10"/>
        <v>#DIV/0!</v>
      </c>
      <c r="P34" s="6"/>
      <c r="Q34" s="88" t="e">
        <f t="shared" si="11"/>
        <v>#DIV/0!</v>
      </c>
    </row>
    <row r="35" spans="2:17" ht="44.25" customHeight="1" x14ac:dyDescent="0.2">
      <c r="B35" s="133"/>
      <c r="C35" s="83"/>
      <c r="D35" s="83"/>
      <c r="E35" s="83"/>
      <c r="F35" s="84"/>
      <c r="G35" s="84"/>
      <c r="H35" s="84"/>
      <c r="I35" s="84"/>
      <c r="J35" s="84"/>
      <c r="K35" s="84"/>
      <c r="L35" s="85">
        <f t="shared" si="8"/>
        <v>0</v>
      </c>
      <c r="M35" s="85">
        <f t="shared" si="9"/>
        <v>0</v>
      </c>
      <c r="N35" s="12"/>
      <c r="O35" s="87" t="e">
        <f t="shared" si="10"/>
        <v>#DIV/0!</v>
      </c>
      <c r="P35" s="6"/>
      <c r="Q35" s="88" t="e">
        <f t="shared" si="11"/>
        <v>#DIV/0!</v>
      </c>
    </row>
    <row r="36" spans="2:17" ht="44.25" customHeight="1" x14ac:dyDescent="0.2">
      <c r="B36" s="133"/>
      <c r="C36" s="83"/>
      <c r="D36" s="83"/>
      <c r="E36" s="83"/>
      <c r="F36" s="84"/>
      <c r="G36" s="84"/>
      <c r="H36" s="84"/>
      <c r="I36" s="84"/>
      <c r="J36" s="84"/>
      <c r="K36" s="84"/>
      <c r="L36" s="85">
        <f t="shared" si="8"/>
        <v>0</v>
      </c>
      <c r="M36" s="85">
        <f t="shared" si="9"/>
        <v>0</v>
      </c>
      <c r="N36" s="12"/>
      <c r="O36" s="87" t="e">
        <f t="shared" si="10"/>
        <v>#DIV/0!</v>
      </c>
      <c r="P36" s="6"/>
      <c r="Q36" s="88" t="e">
        <f t="shared" si="11"/>
        <v>#DIV/0!</v>
      </c>
    </row>
    <row r="37" spans="2:17" ht="44.25" customHeight="1" x14ac:dyDescent="0.2">
      <c r="B37" s="133"/>
      <c r="C37" s="83"/>
      <c r="D37" s="83"/>
      <c r="E37" s="83"/>
      <c r="F37" s="84"/>
      <c r="G37" s="84"/>
      <c r="H37" s="84"/>
      <c r="I37" s="84"/>
      <c r="J37" s="84"/>
      <c r="K37" s="84"/>
      <c r="L37" s="85">
        <f t="shared" si="8"/>
        <v>0</v>
      </c>
      <c r="M37" s="85">
        <f t="shared" si="9"/>
        <v>0</v>
      </c>
      <c r="N37" s="12"/>
      <c r="O37" s="87" t="e">
        <f t="shared" si="10"/>
        <v>#DIV/0!</v>
      </c>
      <c r="P37" s="6"/>
      <c r="Q37" s="88" t="e">
        <f t="shared" si="11"/>
        <v>#DIV/0!</v>
      </c>
    </row>
    <row r="38" spans="2:17" ht="44.25" customHeight="1" x14ac:dyDescent="0.2">
      <c r="B38" s="133"/>
      <c r="C38" s="83"/>
      <c r="D38" s="83"/>
      <c r="E38" s="83"/>
      <c r="F38" s="84"/>
      <c r="G38" s="84"/>
      <c r="H38" s="84"/>
      <c r="I38" s="84"/>
      <c r="J38" s="84"/>
      <c r="K38" s="84"/>
      <c r="L38" s="85">
        <f t="shared" si="8"/>
        <v>0</v>
      </c>
      <c r="M38" s="85">
        <f t="shared" si="9"/>
        <v>0</v>
      </c>
      <c r="N38" s="12"/>
      <c r="O38" s="87" t="e">
        <f t="shared" si="10"/>
        <v>#DIV/0!</v>
      </c>
      <c r="P38" s="6"/>
      <c r="Q38" s="88" t="e">
        <f t="shared" si="11"/>
        <v>#DIV/0!</v>
      </c>
    </row>
    <row r="39" spans="2:17" ht="44.25" customHeight="1" x14ac:dyDescent="0.2">
      <c r="B39" s="133"/>
      <c r="C39" s="83"/>
      <c r="D39" s="83"/>
      <c r="E39" s="83"/>
      <c r="F39" s="84"/>
      <c r="G39" s="84"/>
      <c r="H39" s="84"/>
      <c r="I39" s="84"/>
      <c r="J39" s="84"/>
      <c r="K39" s="84"/>
      <c r="L39" s="85">
        <f t="shared" si="8"/>
        <v>0</v>
      </c>
      <c r="M39" s="85">
        <f t="shared" si="9"/>
        <v>0</v>
      </c>
      <c r="N39" s="12"/>
      <c r="O39" s="87" t="e">
        <f t="shared" si="10"/>
        <v>#DIV/0!</v>
      </c>
      <c r="P39" s="6"/>
      <c r="Q39" s="88" t="e">
        <f t="shared" si="11"/>
        <v>#DIV/0!</v>
      </c>
    </row>
    <row r="40" spans="2:17" ht="44.25" customHeight="1" x14ac:dyDescent="0.2">
      <c r="B40" s="133"/>
      <c r="C40" s="83"/>
      <c r="D40" s="83"/>
      <c r="E40" s="83"/>
      <c r="F40" s="84"/>
      <c r="G40" s="84"/>
      <c r="H40" s="84"/>
      <c r="I40" s="84"/>
      <c r="J40" s="84"/>
      <c r="K40" s="84"/>
      <c r="L40" s="85">
        <f t="shared" si="8"/>
        <v>0</v>
      </c>
      <c r="M40" s="85">
        <f t="shared" si="9"/>
        <v>0</v>
      </c>
      <c r="N40" s="12"/>
      <c r="O40" s="87" t="e">
        <f t="shared" si="10"/>
        <v>#DIV/0!</v>
      </c>
      <c r="P40" s="6"/>
      <c r="Q40" s="88" t="e">
        <f t="shared" si="11"/>
        <v>#DIV/0!</v>
      </c>
    </row>
    <row r="41" spans="2:17" ht="44.25" customHeight="1" x14ac:dyDescent="0.2">
      <c r="B41" s="133"/>
      <c r="C41" s="83"/>
      <c r="D41" s="83"/>
      <c r="E41" s="83"/>
      <c r="F41" s="84"/>
      <c r="G41" s="84"/>
      <c r="H41" s="84"/>
      <c r="I41" s="84"/>
      <c r="J41" s="84"/>
      <c r="K41" s="84"/>
      <c r="L41" s="85">
        <f t="shared" si="8"/>
        <v>0</v>
      </c>
      <c r="M41" s="85">
        <f t="shared" si="9"/>
        <v>0</v>
      </c>
      <c r="N41" s="12"/>
      <c r="O41" s="87" t="e">
        <f t="shared" si="10"/>
        <v>#DIV/0!</v>
      </c>
      <c r="P41" s="6"/>
      <c r="Q41" s="88" t="e">
        <f t="shared" si="11"/>
        <v>#DIV/0!</v>
      </c>
    </row>
    <row r="42" spans="2:17" ht="44.25" customHeight="1" x14ac:dyDescent="0.2">
      <c r="B42" s="133"/>
      <c r="C42" s="83"/>
      <c r="D42" s="83"/>
      <c r="E42" s="83"/>
      <c r="F42" s="84"/>
      <c r="G42" s="84"/>
      <c r="H42" s="84"/>
      <c r="I42" s="84"/>
      <c r="J42" s="84"/>
      <c r="K42" s="84"/>
      <c r="L42" s="85">
        <f t="shared" si="8"/>
        <v>0</v>
      </c>
      <c r="M42" s="85">
        <f t="shared" si="9"/>
        <v>0</v>
      </c>
      <c r="N42" s="12"/>
      <c r="O42" s="87" t="e">
        <f t="shared" si="10"/>
        <v>#DIV/0!</v>
      </c>
      <c r="P42" s="6"/>
      <c r="Q42" s="88" t="e">
        <f t="shared" si="11"/>
        <v>#DIV/0!</v>
      </c>
    </row>
    <row r="43" spans="2:17" ht="44.25" customHeight="1" x14ac:dyDescent="0.2">
      <c r="B43" s="133"/>
      <c r="C43" s="83"/>
      <c r="D43" s="83"/>
      <c r="E43" s="83"/>
      <c r="F43" s="84"/>
      <c r="G43" s="84"/>
      <c r="H43" s="84"/>
      <c r="I43" s="84"/>
      <c r="J43" s="84"/>
      <c r="K43" s="84"/>
      <c r="L43" s="85">
        <f t="shared" si="8"/>
        <v>0</v>
      </c>
      <c r="M43" s="85">
        <f t="shared" si="9"/>
        <v>0</v>
      </c>
      <c r="N43" s="12"/>
      <c r="O43" s="87" t="e">
        <f t="shared" si="10"/>
        <v>#DIV/0!</v>
      </c>
      <c r="P43" s="6"/>
      <c r="Q43" s="88" t="e">
        <f t="shared" si="11"/>
        <v>#DIV/0!</v>
      </c>
    </row>
    <row r="44" spans="2:17" ht="44.25" customHeight="1" x14ac:dyDescent="0.2">
      <c r="B44" s="60"/>
      <c r="C44" s="61"/>
      <c r="D44" s="61"/>
      <c r="E44" s="61"/>
      <c r="F44" s="62"/>
      <c r="G44" s="62"/>
      <c r="H44" s="62"/>
      <c r="I44" s="62"/>
      <c r="J44" s="62"/>
    </row>
    <row r="45" spans="2:17" ht="44.25" customHeight="1" x14ac:dyDescent="0.2">
      <c r="B45" s="60"/>
      <c r="C45" s="61"/>
      <c r="D45" s="61"/>
      <c r="E45" s="61"/>
      <c r="F45" s="62"/>
      <c r="G45" s="62"/>
      <c r="H45" s="62"/>
      <c r="I45" s="62"/>
      <c r="J45" s="62"/>
    </row>
    <row r="46" spans="2:17" ht="44.25" customHeight="1" x14ac:dyDescent="0.2">
      <c r="B46" s="60"/>
      <c r="C46" s="61"/>
      <c r="D46" s="61"/>
      <c r="E46" s="61"/>
      <c r="F46" s="62"/>
      <c r="G46" s="62"/>
      <c r="H46" s="62"/>
      <c r="I46" s="62"/>
      <c r="J46" s="62"/>
    </row>
    <row r="47" spans="2:17" ht="44.25" customHeight="1" x14ac:dyDescent="0.2">
      <c r="B47" s="60"/>
      <c r="C47" s="61"/>
      <c r="D47" s="61"/>
      <c r="E47" s="61"/>
      <c r="F47" s="62"/>
      <c r="G47" s="62"/>
      <c r="H47" s="62"/>
      <c r="I47" s="62"/>
      <c r="J47" s="62"/>
    </row>
  </sheetData>
  <protectedRanges>
    <protectedRange sqref="C17:K43 C44:J47" name="Basispreis"/>
  </protectedRanges>
  <mergeCells count="16">
    <mergeCell ref="B20:B25"/>
    <mergeCell ref="B26:B43"/>
    <mergeCell ref="B10:Q10"/>
    <mergeCell ref="B12:B14"/>
    <mergeCell ref="C12:E14"/>
    <mergeCell ref="O12:O14"/>
    <mergeCell ref="Q12:Q14"/>
    <mergeCell ref="L12:L14"/>
    <mergeCell ref="M12:M14"/>
    <mergeCell ref="F12:K13"/>
    <mergeCell ref="B3:C3"/>
    <mergeCell ref="B8:C8"/>
    <mergeCell ref="B7:C7"/>
    <mergeCell ref="B6:C6"/>
    <mergeCell ref="B5:C5"/>
    <mergeCell ref="B4:C4"/>
  </mergeCells>
  <pageMargins left="0.7" right="0.7" top="0.78740157499999996" bottom="0.78740157499999996" header="0.3" footer="0.3"/>
  <pageSetup paperSize="9" orientation="portrait" r:id="rId1"/>
  <ignoredErrors>
    <ignoredError sqref="D8:E8 O19:O21 Q19:Q21 O17:O18 Q17:Q18 O22:Q27" evalError="1"/>
    <ignoredError sqref="M17:M18 M19:M21" formulaRange="1"/>
  </ignoredErrors>
  <extLst>
    <ext xmlns:x14="http://schemas.microsoft.com/office/spreadsheetml/2009/9/main" uri="{78C0D931-6437-407d-A8EE-F0AAD7539E65}">
      <x14:conditionalFormattings>
        <x14:conditionalFormatting xmlns:xm="http://schemas.microsoft.com/office/excel/2006/main">
          <x14:cfRule type="iconSet" priority="37" id="{1CDD0774-7B3C-4A37-9260-35A7624F8EF9}">
            <x14:iconSet iconSet="3Flags" showValue="0" custom="1">
              <x14:cfvo type="percent">
                <xm:f>0</xm:f>
              </x14:cfvo>
              <x14:cfvo type="num">
                <xm:f>0.5</xm:f>
              </x14:cfvo>
              <x14:cfvo type="num">
                <xm:f>1</xm:f>
              </x14:cfvo>
              <x14:cfIcon iconSet="3Flags" iconId="2"/>
              <x14:cfIcon iconSet="3Flags" iconId="1"/>
              <x14:cfIcon iconSet="3Flags" iconId="0"/>
            </x14:iconSet>
          </x14:cfRule>
          <xm:sqref>P20:P43 Q17:Q43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9E24687-51F5-4F9F-857F-ACDB3CA1D46F}">
          <x14:formula1>
            <xm:f>dropdown!$D$3:$D$4</xm:f>
          </x14:formula1>
          <xm:sqref>P20:P43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07CB72FA385B4EBFDCA3C77AFA0E94" ma:contentTypeVersion="22" ma:contentTypeDescription="Ein neues Dokument erstellen." ma:contentTypeScope="" ma:versionID="9a488be0a7af417d0cc33cf0f6e4aa9f">
  <xsd:schema xmlns:xsd="http://www.w3.org/2001/XMLSchema" xmlns:xs="http://www.w3.org/2001/XMLSchema" xmlns:p="http://schemas.microsoft.com/office/2006/metadata/properties" xmlns:ns1="http://schemas.microsoft.com/sharepoint/v3" xmlns:ns2="434f551c-74bd-453b-b126-f430920fd689" xmlns:ns3="9a17beeb-80b2-4eda-b668-cacd8e3917fc" targetNamespace="http://schemas.microsoft.com/office/2006/metadata/properties" ma:root="true" ma:fieldsID="e796c474ea0c74744fedadfa4cf381a4" ns1:_="" ns2:_="" ns3:_="">
    <xsd:import namespace="http://schemas.microsoft.com/sharepoint/v3"/>
    <xsd:import namespace="434f551c-74bd-453b-b126-f430920fd689"/>
    <xsd:import namespace="9a17beeb-80b2-4eda-b668-cacd8e3917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dlc_ExpireDateSaved" minOccurs="0"/>
                <xsd:element ref="ns1:_dlc_ExpireDate" minOccurs="0"/>
                <xsd:element ref="ns1:_dlc_Exempt"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4" nillable="true" ma:displayName="Ursprüngliches Ablaufdatum" ma:hidden="true" ma:internalName="_dlc_ExpireDateSaved" ma:readOnly="true">
      <xsd:simpleType>
        <xsd:restriction base="dms:DateTime"/>
      </xsd:simpleType>
    </xsd:element>
    <xsd:element name="_dlc_ExpireDate" ma:index="25" nillable="true" ma:displayName="Ablaufdatum" ma:description="" ma:hidden="true" ma:indexed="true" ma:internalName="_dlc_ExpireDate" ma:readOnly="true">
      <xsd:simpleType>
        <xsd:restriction base="dms:DateTime"/>
      </xsd:simpleType>
    </xsd:element>
    <xsd:element name="_dlc_Exempt" ma:index="26"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4f551c-74bd-453b-b126-f430920fd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1280125d-f7c4-4446-a51a-16eeed677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17beeb-80b2-4eda-b668-cacd8e3917f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3478fe5-df5a-4c92-a330-1fb6ac317206}" ma:internalName="TaxCatchAll" ma:showField="CatchAllData" ma:web="9a17beeb-80b2-4eda-b668-cacd8e3917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17beeb-80b2-4eda-b668-cacd8e3917fc" xsi:nil="true"/>
    <SharedWithUsers xmlns="9a17beeb-80b2-4eda-b668-cacd8e3917fc">
      <UserInfo>
        <DisplayName>Klinger, Anja - consus health</DisplayName>
        <AccountId>820</AccountId>
        <AccountType/>
      </UserInfo>
      <UserInfo>
        <DisplayName>Schulze, Frank - consus health</DisplayName>
        <AccountId>21</AccountId>
        <AccountType/>
      </UserInfo>
      <UserInfo>
        <DisplayName>Neumann, Cynthia - consus health</DisplayName>
        <AccountId>4983</AccountId>
        <AccountType/>
      </UserInfo>
    </SharedWithUsers>
    <lcf76f155ced4ddcb4097134ff3c332f xmlns="434f551c-74bd-453b-b126-f430920fd689">
      <Terms xmlns="http://schemas.microsoft.com/office/infopath/2007/PartnerControls"/>
    </lcf76f155ced4ddcb4097134ff3c332f>
    <_dlc_ExpireDateSaved xmlns="http://schemas.microsoft.com/sharepoint/v3" xsi:nil="true"/>
    <_dlc_ExpireDate xmlns="http://schemas.microsoft.com/sharepoint/v3">2025-04-13T16:50:48+00:00</_dlc_ExpireDate>
  </documentManagement>
</p:properties>
</file>

<file path=customXml/itemProps1.xml><?xml version="1.0" encoding="utf-8"?>
<ds:datastoreItem xmlns:ds="http://schemas.openxmlformats.org/officeDocument/2006/customXml" ds:itemID="{785D2003-274B-43EF-BDBE-41D3F12E3879}">
  <ds:schemaRefs>
    <ds:schemaRef ds:uri="http://schemas.microsoft.com/sharepoint/v3/contenttype/forms"/>
  </ds:schemaRefs>
</ds:datastoreItem>
</file>

<file path=customXml/itemProps2.xml><?xml version="1.0" encoding="utf-8"?>
<ds:datastoreItem xmlns:ds="http://schemas.openxmlformats.org/officeDocument/2006/customXml" ds:itemID="{2BA2B244-E231-4C77-8F03-7AEF4DF65303}"/>
</file>

<file path=customXml/itemProps3.xml><?xml version="1.0" encoding="utf-8"?>
<ds:datastoreItem xmlns:ds="http://schemas.openxmlformats.org/officeDocument/2006/customXml" ds:itemID="{2312A01E-8BE3-4188-931F-9BF24F5F729E}">
  <ds:schemaRefs>
    <ds:schemaRef ds:uri="http://schemas.openxmlformats.org/package/2006/metadata/core-properties"/>
    <ds:schemaRef ds:uri="http://www.w3.org/XML/1998/namespace"/>
    <ds:schemaRef ds:uri="http://schemas.microsoft.com/office/infopath/2007/PartnerControls"/>
    <ds:schemaRef ds:uri="http://purl.org/dc/dcmitype/"/>
    <ds:schemaRef ds:uri="434f551c-74bd-453b-b126-f430920fd689"/>
    <ds:schemaRef ds:uri="http://purl.org/dc/terms/"/>
    <ds:schemaRef ds:uri="http://purl.org/dc/elements/1.1/"/>
    <ds:schemaRef ds:uri="http://schemas.microsoft.com/office/2006/documentManagement/types"/>
    <ds:schemaRef ds:uri="9a17beeb-80b2-4eda-b668-cacd8e3917fc"/>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dropdown</vt:lpstr>
      <vt:lpstr>Informationen</vt:lpstr>
      <vt:lpstr>Komfortanteil</vt:lpstr>
      <vt:lpstr>Basispreis</vt:lpstr>
      <vt:lpstr>Informationen!Druckbereich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Mahlo, Robin - consus clinicmanagement</dc:creator>
  <cp:keywords/>
  <dc:description/>
  <cp:lastModifiedBy>Schulze, Frank - consus health</cp:lastModifiedBy>
  <cp:revision/>
  <cp:lastPrinted>2024-04-08T06:19:12Z</cp:lastPrinted>
  <dcterms:created xsi:type="dcterms:W3CDTF">2021-10-05T11:18:03Z</dcterms:created>
  <dcterms:modified xsi:type="dcterms:W3CDTF">2024-09-26T06:45:56Z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0x010100C007CB72FA385B4EBFDCA3C77AFA0E94</vt:lpwstr>
  </property>
  <property fmtid="{D5CDD505-2E9C-101B-9397-08002B2CF9AE}" pid="3" name="MediaServiceImageTags">
    <vt:lpwstr/>
  </property>
  <property fmtid="{D5CDD505-2E9C-101B-9397-08002B2CF9AE}" pid="4" name="_dlc_policyId">
    <vt:lpwstr>/ArbeitUK</vt:lpwstr>
  </property>
  <property fmtid="{D5CDD505-2E9C-101B-9397-08002B2CF9AE}" pid="5" name="ItemRetentionFormula">
    <vt:lpwstr>&lt;formula offset="1" unit="days" /&gt;</vt:lpwstr>
  </property>
  <property fmtid="{D5CDD505-2E9C-101B-9397-08002B2CF9AE}" pid="6" name="_dlc_LastRun">
    <vt:lpwstr>04/12/2025 18:50:48</vt:lpwstr>
  </property>
  <property fmtid="{D5CDD505-2E9C-101B-9397-08002B2CF9AE}" pid="7" name="_dlc_ItemStageId">
    <vt:lpwstr>1</vt:lpwstr>
  </property>
</Properties>
</file>